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830"/>
  <workbookPr defaultThemeVersion="124226"/>
  <mc:AlternateContent xmlns:mc="http://schemas.openxmlformats.org/markup-compatibility/2006">
    <mc:Choice Requires="x15">
      <x15ac:absPath xmlns:x15ac="http://schemas.microsoft.com/office/spreadsheetml/2010/11/ac" url="https://neosdoo-my.sharepoint.com/personal/dbara_neos_hr/Documents/Moje/00_Adventure Spirit/00_DPO_TPA/00_Priprema_za_certifikaciju/Dokumentacija/"/>
    </mc:Choice>
  </mc:AlternateContent>
  <xr:revisionPtr revIDLastSave="513" documentId="8_{F9307F11-9582-DB4A-8114-F9D369D9832A}" xr6:coauthVersionLast="47" xr6:coauthVersionMax="47" xr10:uidLastSave="{793A47BE-9515-364A-B3C7-5A0916D84FB1}"/>
  <bookViews>
    <workbookView xWindow="4140" yWindow="760" windowWidth="26100" windowHeight="15660" tabRatio="775" activeTab="2" xr2:uid="{00000000-000D-0000-FFFF-FFFF00000000}"/>
  </bookViews>
  <sheets>
    <sheet name="IT rizici" sheetId="24" r:id="rId1"/>
    <sheet name="Plan obrade rizika" sheetId="27" r:id="rId2"/>
    <sheet name="Upute" sheetId="25" r:id="rId3"/>
  </sheets>
  <definedNames>
    <definedName name="_xlnm._FilterDatabase" localSheetId="0" hidden="1">'IT rizici'!$B$2:$L$127</definedName>
    <definedName name="_xlnm._FilterDatabase" localSheetId="1" hidden="1">'Plan obrade rizika'!$B$4:$M$5</definedName>
    <definedName name="_xlnm.Print_Area" localSheetId="1">'Plan obrade rizika'!$B$1:$L$5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27" l="1"/>
  <c r="C20" i="27"/>
  <c r="C18" i="27"/>
  <c r="C17" i="27"/>
  <c r="C13" i="27"/>
  <c r="C12" i="27"/>
  <c r="C10" i="27"/>
  <c r="C9" i="27"/>
  <c r="C8" i="27"/>
  <c r="A6" i="27"/>
  <c r="A20" i="27"/>
  <c r="A18" i="27"/>
  <c r="A17" i="27"/>
  <c r="A13" i="27"/>
  <c r="A12" i="27"/>
  <c r="A10" i="27"/>
  <c r="A9" i="27"/>
  <c r="A8" i="27"/>
  <c r="A7" i="27"/>
  <c r="M181" i="24"/>
  <c r="J181" i="24"/>
  <c r="L181" i="24" s="1"/>
  <c r="N181" i="24" s="1"/>
  <c r="M180" i="24"/>
  <c r="J180" i="24"/>
  <c r="L180" i="24" s="1"/>
  <c r="N180" i="24" s="1"/>
  <c r="M179" i="24"/>
  <c r="J179" i="24"/>
  <c r="L179" i="24" s="1"/>
  <c r="N179" i="24" s="1"/>
  <c r="M178" i="24"/>
  <c r="J178" i="24"/>
  <c r="L178" i="24" s="1"/>
  <c r="N178" i="24" s="1"/>
  <c r="M177" i="24"/>
  <c r="J177" i="24"/>
  <c r="L177" i="24" s="1"/>
  <c r="N177" i="24" s="1"/>
  <c r="M176" i="24"/>
  <c r="J176" i="24"/>
  <c r="L176" i="24" s="1"/>
  <c r="N176" i="24" s="1"/>
  <c r="M175" i="24"/>
  <c r="J175" i="24"/>
  <c r="L175" i="24" s="1"/>
  <c r="N175" i="24" s="1"/>
  <c r="M174" i="24"/>
  <c r="J174" i="24"/>
  <c r="L174" i="24" s="1"/>
  <c r="N174" i="24" s="1"/>
  <c r="M173" i="24"/>
  <c r="J173" i="24"/>
  <c r="L173" i="24" s="1"/>
  <c r="N173" i="24" s="1"/>
  <c r="M172" i="24"/>
  <c r="J172" i="24"/>
  <c r="L172" i="24" s="1"/>
  <c r="N172" i="24" s="1"/>
  <c r="M171" i="24"/>
  <c r="J171" i="24"/>
  <c r="L171" i="24" s="1"/>
  <c r="N171" i="24" s="1"/>
  <c r="M170" i="24"/>
  <c r="J170" i="24"/>
  <c r="L170" i="24" s="1"/>
  <c r="N170" i="24" s="1"/>
  <c r="M169" i="24"/>
  <c r="J169" i="24"/>
  <c r="L169" i="24" s="1"/>
  <c r="N169" i="24" s="1"/>
  <c r="M168" i="24"/>
  <c r="L168" i="24"/>
  <c r="N168" i="24" s="1"/>
  <c r="J168" i="24"/>
  <c r="M167" i="24"/>
  <c r="J167" i="24"/>
  <c r="L167" i="24" s="1"/>
  <c r="N167" i="24" s="1"/>
  <c r="M166" i="24"/>
  <c r="J166" i="24"/>
  <c r="L166" i="24" s="1"/>
  <c r="N166" i="24" s="1"/>
  <c r="M165" i="24"/>
  <c r="J165" i="24"/>
  <c r="L165" i="24" s="1"/>
  <c r="N165" i="24" s="1"/>
  <c r="M164" i="24"/>
  <c r="J164" i="24"/>
  <c r="L164" i="24" s="1"/>
  <c r="N164" i="24" s="1"/>
  <c r="M163" i="24"/>
  <c r="L163" i="24"/>
  <c r="N163" i="24" s="1"/>
  <c r="J163" i="24"/>
  <c r="M162" i="24"/>
  <c r="J162" i="24"/>
  <c r="L162" i="24" s="1"/>
  <c r="N162" i="24" s="1"/>
  <c r="M161" i="24"/>
  <c r="J161" i="24"/>
  <c r="L161" i="24" s="1"/>
  <c r="N161" i="24" s="1"/>
  <c r="M160" i="24"/>
  <c r="J160" i="24"/>
  <c r="L160" i="24" s="1"/>
  <c r="N160" i="24" s="1"/>
  <c r="M159" i="24"/>
  <c r="J159" i="24"/>
  <c r="L159" i="24" s="1"/>
  <c r="N159" i="24" s="1"/>
  <c r="M158" i="24"/>
  <c r="J158" i="24"/>
  <c r="L158" i="24" s="1"/>
  <c r="N158" i="24" s="1"/>
  <c r="M157" i="24"/>
  <c r="J157" i="24"/>
  <c r="L157" i="24" s="1"/>
  <c r="N157" i="24" s="1"/>
  <c r="M156" i="24"/>
  <c r="J156" i="24"/>
  <c r="L156" i="24" s="1"/>
  <c r="N156" i="24" s="1"/>
  <c r="M155" i="24"/>
  <c r="J155" i="24"/>
  <c r="L155" i="24" s="1"/>
  <c r="N155" i="24" s="1"/>
  <c r="M154" i="24"/>
  <c r="J154" i="24"/>
  <c r="L154" i="24" s="1"/>
  <c r="N154" i="24" s="1"/>
  <c r="M153" i="24"/>
  <c r="J153" i="24"/>
  <c r="L153" i="24" s="1"/>
  <c r="N153" i="24" s="1"/>
  <c r="M152" i="24"/>
  <c r="J152" i="24"/>
  <c r="L152" i="24" s="1"/>
  <c r="N152" i="24" s="1"/>
  <c r="M151" i="24"/>
  <c r="J151" i="24"/>
  <c r="L151" i="24" s="1"/>
  <c r="N151" i="24" s="1"/>
  <c r="M150" i="24"/>
  <c r="J150" i="24"/>
  <c r="L150" i="24" s="1"/>
  <c r="N150" i="24" s="1"/>
  <c r="M149" i="24"/>
  <c r="J149" i="24"/>
  <c r="L149" i="24" s="1"/>
  <c r="N149" i="24" s="1"/>
  <c r="M148" i="24"/>
  <c r="J148" i="24"/>
  <c r="L148" i="24" s="1"/>
  <c r="N148" i="24" s="1"/>
  <c r="M147" i="24"/>
  <c r="J147" i="24"/>
  <c r="L147" i="24" s="1"/>
  <c r="N147" i="24" s="1"/>
  <c r="M146" i="24"/>
  <c r="J146" i="24"/>
  <c r="L146" i="24" s="1"/>
  <c r="N146" i="24" s="1"/>
  <c r="M145" i="24"/>
  <c r="J145" i="24"/>
  <c r="L145" i="24" s="1"/>
  <c r="N145" i="24" s="1"/>
  <c r="M144" i="24"/>
  <c r="J144" i="24"/>
  <c r="L144" i="24" s="1"/>
  <c r="N144" i="24" s="1"/>
  <c r="M143" i="24"/>
  <c r="J143" i="24"/>
  <c r="L143" i="24" s="1"/>
  <c r="N143" i="24" s="1"/>
  <c r="M142" i="24"/>
  <c r="J142" i="24"/>
  <c r="L142" i="24" s="1"/>
  <c r="N142" i="24" s="1"/>
  <c r="M141" i="24"/>
  <c r="J141" i="24"/>
  <c r="L141" i="24" s="1"/>
  <c r="N141" i="24" s="1"/>
  <c r="M140" i="24"/>
  <c r="J140" i="24"/>
  <c r="L140" i="24" s="1"/>
  <c r="N140" i="24" s="1"/>
  <c r="M139" i="24"/>
  <c r="J139" i="24"/>
  <c r="L139" i="24" s="1"/>
  <c r="N139" i="24" s="1"/>
  <c r="M138" i="24"/>
  <c r="J138" i="24"/>
  <c r="L138" i="24" s="1"/>
  <c r="N138" i="24" s="1"/>
  <c r="M137" i="24"/>
  <c r="J137" i="24"/>
  <c r="L137" i="24" s="1"/>
  <c r="N137" i="24" s="1"/>
  <c r="M136" i="24"/>
  <c r="J136" i="24"/>
  <c r="L136" i="24" s="1"/>
  <c r="N136" i="24" s="1"/>
  <c r="M135" i="24"/>
  <c r="J135" i="24"/>
  <c r="L135" i="24" s="1"/>
  <c r="N135" i="24" s="1"/>
  <c r="M134" i="24"/>
  <c r="J134" i="24"/>
  <c r="L134" i="24" s="1"/>
  <c r="N134" i="24" s="1"/>
  <c r="M133" i="24"/>
  <c r="J133" i="24"/>
  <c r="L133" i="24" s="1"/>
  <c r="N133" i="24" s="1"/>
  <c r="M132" i="24"/>
  <c r="J132" i="24"/>
  <c r="L132" i="24" s="1"/>
  <c r="N132" i="24" s="1"/>
  <c r="M131" i="24"/>
  <c r="J131" i="24"/>
  <c r="L131" i="24" s="1"/>
  <c r="N131" i="24" s="1"/>
  <c r="M130" i="24"/>
  <c r="J130" i="24"/>
  <c r="L130" i="24" s="1"/>
  <c r="N130" i="24" s="1"/>
  <c r="M129" i="24"/>
  <c r="J129" i="24"/>
  <c r="L129" i="24" s="1"/>
  <c r="N129" i="24" s="1"/>
  <c r="N98" i="24" l="1"/>
  <c r="N97" i="24"/>
  <c r="N96" i="24"/>
  <c r="N95" i="24"/>
  <c r="N94" i="24"/>
  <c r="N93" i="24"/>
  <c r="N92" i="24"/>
  <c r="N89" i="24"/>
  <c r="N87" i="24"/>
  <c r="N86" i="24"/>
  <c r="N85" i="24"/>
  <c r="N84" i="24"/>
  <c r="N83" i="24"/>
  <c r="N80" i="24"/>
  <c r="N79" i="24"/>
  <c r="N78" i="24"/>
  <c r="N77" i="24"/>
  <c r="N76" i="24"/>
  <c r="N75" i="24"/>
  <c r="N74" i="24"/>
  <c r="N73" i="24"/>
  <c r="N72" i="24"/>
  <c r="N71" i="24"/>
  <c r="N70" i="24"/>
  <c r="N67" i="24"/>
  <c r="N66" i="24"/>
  <c r="N65" i="24"/>
  <c r="N63" i="24"/>
  <c r="N61" i="24"/>
  <c r="N60" i="24"/>
  <c r="N59" i="24"/>
  <c r="N58" i="24"/>
  <c r="N57" i="24"/>
  <c r="N56" i="24"/>
  <c r="N55" i="24"/>
  <c r="N54" i="24"/>
  <c r="N53" i="24"/>
  <c r="N52" i="24"/>
  <c r="N50" i="24"/>
  <c r="N49" i="24"/>
  <c r="N48" i="24"/>
  <c r="N47" i="24"/>
  <c r="N46" i="24"/>
  <c r="N41" i="24"/>
  <c r="N40" i="24"/>
  <c r="N39" i="24"/>
  <c r="N38" i="24"/>
  <c r="N37" i="24"/>
  <c r="N36" i="24"/>
  <c r="N35" i="24"/>
  <c r="N34" i="24"/>
  <c r="N33" i="24"/>
  <c r="N32" i="24"/>
  <c r="N31" i="24"/>
  <c r="N30" i="24"/>
  <c r="N29" i="24"/>
  <c r="N28" i="24"/>
  <c r="N27" i="24"/>
  <c r="N26" i="24"/>
  <c r="N25" i="24"/>
  <c r="N24" i="24"/>
  <c r="N23" i="24"/>
  <c r="N22" i="24"/>
  <c r="N21" i="24"/>
  <c r="N20" i="24"/>
  <c r="N19" i="24"/>
  <c r="N18" i="24"/>
  <c r="N17" i="24"/>
  <c r="N16" i="24"/>
  <c r="N15" i="24"/>
  <c r="N14" i="24"/>
  <c r="N13" i="24"/>
  <c r="N12" i="24"/>
  <c r="N11" i="24"/>
  <c r="M183" i="24"/>
  <c r="M182" i="24"/>
  <c r="N10" i="24"/>
  <c r="N9" i="24"/>
  <c r="N8" i="24"/>
  <c r="N7" i="24"/>
  <c r="N6" i="24"/>
  <c r="N5" i="24"/>
  <c r="N4" i="24"/>
  <c r="N3" i="24"/>
  <c r="G46" i="25"/>
  <c r="G45" i="25"/>
  <c r="G44" i="25"/>
  <c r="G43" i="25"/>
  <c r="F46" i="25"/>
  <c r="F45" i="25"/>
  <c r="F44" i="25"/>
  <c r="F43" i="25"/>
  <c r="L6" i="24"/>
  <c r="L5" i="24"/>
  <c r="L4" i="24"/>
  <c r="A5" i="27" l="1"/>
  <c r="A22" i="27"/>
  <c r="A15" i="27"/>
  <c r="A14" i="27"/>
  <c r="A11" i="27"/>
  <c r="A16" i="27"/>
  <c r="A21" i="27"/>
  <c r="A19" i="27"/>
  <c r="M19" i="24"/>
  <c r="M18" i="24"/>
  <c r="M17" i="24"/>
  <c r="M16" i="24"/>
  <c r="M15" i="24"/>
  <c r="M14" i="24"/>
  <c r="M13" i="24"/>
  <c r="M12" i="24"/>
  <c r="M11" i="24"/>
  <c r="M10" i="24"/>
  <c r="M9" i="24"/>
  <c r="M8" i="24"/>
  <c r="M7" i="24"/>
  <c r="M6" i="24"/>
  <c r="M5" i="24"/>
  <c r="M4" i="24"/>
  <c r="M3" i="24"/>
  <c r="M128" i="24"/>
  <c r="M127" i="24"/>
  <c r="M126" i="24"/>
  <c r="M125" i="24"/>
  <c r="M124" i="24"/>
  <c r="M123" i="24"/>
  <c r="M122" i="24"/>
  <c r="M121" i="24"/>
  <c r="M120" i="24"/>
  <c r="M119" i="24"/>
  <c r="M118" i="24"/>
  <c r="M117" i="24"/>
  <c r="M116" i="24"/>
  <c r="M115" i="24"/>
  <c r="M114" i="24"/>
  <c r="M113" i="24"/>
  <c r="M112" i="24"/>
  <c r="M111" i="24"/>
  <c r="M110" i="24"/>
  <c r="M109" i="24"/>
  <c r="M108" i="24"/>
  <c r="M107" i="24"/>
  <c r="M106" i="24"/>
  <c r="M105" i="24"/>
  <c r="M104" i="24"/>
  <c r="M103" i="24"/>
  <c r="M102" i="24"/>
  <c r="M101" i="24"/>
  <c r="M100" i="24"/>
  <c r="M99" i="24"/>
  <c r="M98" i="24"/>
  <c r="M97" i="24"/>
  <c r="M96" i="24"/>
  <c r="M95" i="24"/>
  <c r="M94" i="24"/>
  <c r="M93" i="24"/>
  <c r="M92" i="24"/>
  <c r="M91" i="24"/>
  <c r="M90" i="24"/>
  <c r="M89" i="24"/>
  <c r="M88" i="24"/>
  <c r="M87" i="24"/>
  <c r="M86" i="24"/>
  <c r="M85" i="24"/>
  <c r="M84" i="24"/>
  <c r="M83" i="24"/>
  <c r="M82" i="24"/>
  <c r="M81" i="24"/>
  <c r="M80" i="24"/>
  <c r="M79" i="24"/>
  <c r="M78" i="24"/>
  <c r="M77" i="24"/>
  <c r="M76" i="24"/>
  <c r="M75" i="24"/>
  <c r="M74" i="24"/>
  <c r="M73" i="24"/>
  <c r="M72" i="24"/>
  <c r="M71" i="24"/>
  <c r="M70" i="24"/>
  <c r="M69" i="24"/>
  <c r="M68" i="24"/>
  <c r="M67" i="24"/>
  <c r="M66" i="24"/>
  <c r="M65" i="24"/>
  <c r="M64" i="24"/>
  <c r="M63" i="24"/>
  <c r="M62" i="24"/>
  <c r="M61" i="24"/>
  <c r="M60" i="24"/>
  <c r="M59" i="24"/>
  <c r="M58" i="24"/>
  <c r="M57" i="24"/>
  <c r="M56" i="24"/>
  <c r="M55" i="24"/>
  <c r="M54" i="24"/>
  <c r="M53" i="24"/>
  <c r="M52" i="24"/>
  <c r="M51" i="24"/>
  <c r="M50" i="24"/>
  <c r="M49" i="24"/>
  <c r="M48" i="24"/>
  <c r="M47" i="24"/>
  <c r="M46" i="24"/>
  <c r="M45" i="24"/>
  <c r="M44" i="24"/>
  <c r="M43" i="24"/>
  <c r="M42" i="24"/>
  <c r="M41" i="24"/>
  <c r="M40" i="24"/>
  <c r="M39" i="24"/>
  <c r="M38" i="24"/>
  <c r="M37" i="24"/>
  <c r="M36" i="24"/>
  <c r="M35" i="24"/>
  <c r="M34" i="24"/>
  <c r="M33" i="24"/>
  <c r="M32" i="24"/>
  <c r="M31" i="24"/>
  <c r="M30" i="24"/>
  <c r="M29" i="24"/>
  <c r="M28" i="24"/>
  <c r="M27" i="24"/>
  <c r="M26" i="24"/>
  <c r="M25" i="24"/>
  <c r="M24" i="24"/>
  <c r="M23" i="24"/>
  <c r="M22" i="24"/>
  <c r="M21" i="24"/>
  <c r="M20" i="24"/>
  <c r="J128" i="24"/>
  <c r="L128" i="24" s="1"/>
  <c r="N128" i="24" s="1"/>
  <c r="E22" i="27" l="1"/>
  <c r="F22" i="27" s="1"/>
  <c r="C5" i="27"/>
  <c r="J53" i="24" l="1"/>
  <c r="L53" i="24" s="1"/>
  <c r="J3" i="24"/>
  <c r="L3" i="24" s="1"/>
  <c r="J55" i="24" l="1"/>
  <c r="L55" i="24" s="1"/>
  <c r="J4" i="24" l="1"/>
  <c r="J5" i="24"/>
  <c r="J6" i="24"/>
  <c r="J7" i="24"/>
  <c r="L7" i="24" s="1"/>
  <c r="J8" i="24"/>
  <c r="L8" i="24" s="1"/>
  <c r="J9" i="24"/>
  <c r="L9" i="24" s="1"/>
  <c r="J10" i="24"/>
  <c r="L10" i="24" s="1"/>
  <c r="J11" i="24"/>
  <c r="L11" i="24" s="1"/>
  <c r="J12" i="24"/>
  <c r="L12" i="24" s="1"/>
  <c r="J13" i="24"/>
  <c r="L13" i="24" s="1"/>
  <c r="J14" i="24"/>
  <c r="L14" i="24" s="1"/>
  <c r="J15" i="24"/>
  <c r="L15" i="24" s="1"/>
  <c r="J16" i="24"/>
  <c r="L16" i="24" s="1"/>
  <c r="J17" i="24"/>
  <c r="L17" i="24" s="1"/>
  <c r="J18" i="24"/>
  <c r="L18" i="24" s="1"/>
  <c r="J19" i="24"/>
  <c r="L19" i="24" s="1"/>
  <c r="J20" i="24"/>
  <c r="L20" i="24" s="1"/>
  <c r="J21" i="24"/>
  <c r="L21" i="24" s="1"/>
  <c r="J22" i="24"/>
  <c r="L22" i="24" s="1"/>
  <c r="J23" i="24"/>
  <c r="L23" i="24" s="1"/>
  <c r="J24" i="24"/>
  <c r="L24" i="24" s="1"/>
  <c r="J25" i="24"/>
  <c r="L25" i="24" s="1"/>
  <c r="J26" i="24"/>
  <c r="L26" i="24" s="1"/>
  <c r="J27" i="24"/>
  <c r="L27" i="24" s="1"/>
  <c r="J28" i="24"/>
  <c r="L28" i="24" s="1"/>
  <c r="J29" i="24"/>
  <c r="L29" i="24" s="1"/>
  <c r="J30" i="24"/>
  <c r="L30" i="24" s="1"/>
  <c r="J31" i="24"/>
  <c r="L31" i="24" s="1"/>
  <c r="J32" i="24"/>
  <c r="L32" i="24" s="1"/>
  <c r="E5" i="27" s="1"/>
  <c r="F5" i="27" s="1"/>
  <c r="J33" i="24"/>
  <c r="L33" i="24" s="1"/>
  <c r="J34" i="24"/>
  <c r="L34" i="24" s="1"/>
  <c r="J35" i="24"/>
  <c r="L35" i="24" s="1"/>
  <c r="J36" i="24"/>
  <c r="L36" i="24" s="1"/>
  <c r="J37" i="24"/>
  <c r="L37" i="24" s="1"/>
  <c r="J38" i="24"/>
  <c r="L38" i="24" s="1"/>
  <c r="J39" i="24"/>
  <c r="L39" i="24" s="1"/>
  <c r="J40" i="24"/>
  <c r="L40" i="24" s="1"/>
  <c r="J41" i="24"/>
  <c r="L41" i="24" s="1"/>
  <c r="J42" i="24"/>
  <c r="L42" i="24" s="1"/>
  <c r="J43" i="24"/>
  <c r="L43" i="24" s="1"/>
  <c r="J44" i="24"/>
  <c r="L44" i="24" s="1"/>
  <c r="J45" i="24"/>
  <c r="L45" i="24" s="1"/>
  <c r="J46" i="24"/>
  <c r="L46" i="24" s="1"/>
  <c r="J47" i="24"/>
  <c r="L47" i="24" s="1"/>
  <c r="J48" i="24"/>
  <c r="L48" i="24" s="1"/>
  <c r="J49" i="24"/>
  <c r="L49" i="24" s="1"/>
  <c r="J50" i="24"/>
  <c r="L50" i="24" s="1"/>
  <c r="J51" i="24"/>
  <c r="L51" i="24" s="1"/>
  <c r="J52" i="24"/>
  <c r="L52" i="24" s="1"/>
  <c r="J54" i="24"/>
  <c r="L54" i="24" s="1"/>
  <c r="J56" i="24"/>
  <c r="L56" i="24" s="1"/>
  <c r="F11" i="27" s="1"/>
  <c r="J57" i="24"/>
  <c r="L57" i="24" s="1"/>
  <c r="J58" i="24"/>
  <c r="L58" i="24" s="1"/>
  <c r="J59" i="24"/>
  <c r="L59" i="24" s="1"/>
  <c r="J60" i="24"/>
  <c r="L60" i="24" s="1"/>
  <c r="J61" i="24"/>
  <c r="L61" i="24" s="1"/>
  <c r="J62" i="24"/>
  <c r="L62" i="24" s="1"/>
  <c r="J63" i="24"/>
  <c r="L63" i="24" s="1"/>
  <c r="J64" i="24"/>
  <c r="L64" i="24" s="1"/>
  <c r="J65" i="24"/>
  <c r="L65" i="24" s="1"/>
  <c r="J66" i="24"/>
  <c r="L66" i="24" s="1"/>
  <c r="J67" i="24"/>
  <c r="L67" i="24" s="1"/>
  <c r="J68" i="24"/>
  <c r="L68" i="24" s="1"/>
  <c r="J69" i="24"/>
  <c r="L69" i="24" s="1"/>
  <c r="J70" i="24"/>
  <c r="L70" i="24" s="1"/>
  <c r="J71" i="24"/>
  <c r="L71" i="24" s="1"/>
  <c r="J72" i="24"/>
  <c r="L72" i="24" s="1"/>
  <c r="J73" i="24"/>
  <c r="L73" i="24" s="1"/>
  <c r="J74" i="24"/>
  <c r="L74" i="24" s="1"/>
  <c r="J75" i="24"/>
  <c r="L75" i="24" s="1"/>
  <c r="J76" i="24"/>
  <c r="L76" i="24" s="1"/>
  <c r="J77" i="24"/>
  <c r="L77" i="24" s="1"/>
  <c r="J78" i="24"/>
  <c r="L78" i="24" s="1"/>
  <c r="J79" i="24"/>
  <c r="L79" i="24" s="1"/>
  <c r="J80" i="24"/>
  <c r="L80" i="24" s="1"/>
  <c r="E16" i="27" s="1"/>
  <c r="F16" i="27" s="1"/>
  <c r="J81" i="24"/>
  <c r="L81" i="24" s="1"/>
  <c r="J82" i="24"/>
  <c r="L82" i="24" s="1"/>
  <c r="J83" i="24"/>
  <c r="L83" i="24" s="1"/>
  <c r="J84" i="24"/>
  <c r="L84" i="24" s="1"/>
  <c r="J85" i="24"/>
  <c r="L85" i="24" s="1"/>
  <c r="J86" i="24"/>
  <c r="L86" i="24" s="1"/>
  <c r="J87" i="24"/>
  <c r="L87" i="24" s="1"/>
  <c r="J88" i="24"/>
  <c r="L88" i="24" s="1"/>
  <c r="J89" i="24"/>
  <c r="L89" i="24" s="1"/>
  <c r="J90" i="24"/>
  <c r="L90" i="24" s="1"/>
  <c r="J91" i="24"/>
  <c r="L91" i="24" s="1"/>
  <c r="J92" i="24"/>
  <c r="L92" i="24" s="1"/>
  <c r="J93" i="24"/>
  <c r="L93" i="24" s="1"/>
  <c r="J94" i="24"/>
  <c r="L94" i="24" s="1"/>
  <c r="J95" i="24"/>
  <c r="L95" i="24" s="1"/>
  <c r="J96" i="24"/>
  <c r="L96" i="24" s="1"/>
  <c r="J97" i="24"/>
  <c r="L97" i="24" s="1"/>
  <c r="J98" i="24"/>
  <c r="L98" i="24" s="1"/>
  <c r="J99" i="24"/>
  <c r="L99" i="24" s="1"/>
  <c r="N99" i="24" s="1"/>
  <c r="J100" i="24"/>
  <c r="L100" i="24" s="1"/>
  <c r="N100" i="24" s="1"/>
  <c r="J101" i="24"/>
  <c r="L101" i="24" s="1"/>
  <c r="N101" i="24" s="1"/>
  <c r="J102" i="24"/>
  <c r="L102" i="24" s="1"/>
  <c r="N102" i="24" s="1"/>
  <c r="J103" i="24"/>
  <c r="L103" i="24" s="1"/>
  <c r="N103" i="24" s="1"/>
  <c r="J104" i="24"/>
  <c r="L104" i="24" s="1"/>
  <c r="N104" i="24" s="1"/>
  <c r="J105" i="24"/>
  <c r="L105" i="24" s="1"/>
  <c r="N105" i="24" s="1"/>
  <c r="J106" i="24"/>
  <c r="L106" i="24" s="1"/>
  <c r="N106" i="24" s="1"/>
  <c r="J107" i="24"/>
  <c r="L107" i="24" s="1"/>
  <c r="N107" i="24" s="1"/>
  <c r="J108" i="24"/>
  <c r="L108" i="24" s="1"/>
  <c r="N108" i="24" s="1"/>
  <c r="J109" i="24"/>
  <c r="L109" i="24" s="1"/>
  <c r="N109" i="24" s="1"/>
  <c r="J110" i="24"/>
  <c r="L110" i="24" s="1"/>
  <c r="N110" i="24" s="1"/>
  <c r="J111" i="24"/>
  <c r="L111" i="24" s="1"/>
  <c r="N111" i="24" s="1"/>
  <c r="J112" i="24"/>
  <c r="L112" i="24" s="1"/>
  <c r="N112" i="24" s="1"/>
  <c r="J113" i="24"/>
  <c r="L113" i="24" s="1"/>
  <c r="N113" i="24" s="1"/>
  <c r="J114" i="24"/>
  <c r="L114" i="24" s="1"/>
  <c r="N114" i="24" s="1"/>
  <c r="J115" i="24"/>
  <c r="L115" i="24" s="1"/>
  <c r="N115" i="24" s="1"/>
  <c r="J116" i="24"/>
  <c r="L116" i="24" s="1"/>
  <c r="N116" i="24" s="1"/>
  <c r="J117" i="24"/>
  <c r="L117" i="24" s="1"/>
  <c r="N117" i="24" s="1"/>
  <c r="J118" i="24"/>
  <c r="L118" i="24" s="1"/>
  <c r="N118" i="24" s="1"/>
  <c r="J119" i="24"/>
  <c r="L119" i="24" s="1"/>
  <c r="N119" i="24" s="1"/>
  <c r="J120" i="24"/>
  <c r="L120" i="24" s="1"/>
  <c r="N120" i="24" s="1"/>
  <c r="J121" i="24"/>
  <c r="L121" i="24" s="1"/>
  <c r="N121" i="24" s="1"/>
  <c r="J122" i="24"/>
  <c r="L122" i="24" s="1"/>
  <c r="N122" i="24" s="1"/>
  <c r="J123" i="24"/>
  <c r="L123" i="24" s="1"/>
  <c r="N123" i="24" s="1"/>
  <c r="J124" i="24"/>
  <c r="L124" i="24" s="1"/>
  <c r="N124" i="24" s="1"/>
  <c r="J125" i="24"/>
  <c r="L125" i="24" s="1"/>
  <c r="N125" i="24" s="1"/>
  <c r="J126" i="24"/>
  <c r="L126" i="24" s="1"/>
  <c r="N126" i="24" s="1"/>
  <c r="J127" i="24"/>
  <c r="L127" i="24" s="1"/>
  <c r="N127" i="24" s="1"/>
  <c r="E20" i="27" l="1"/>
  <c r="F20" i="27" s="1"/>
  <c r="N90" i="24"/>
  <c r="E18" i="27"/>
  <c r="F18" i="27" s="1"/>
  <c r="N82" i="24"/>
  <c r="E17" i="27"/>
  <c r="F17" i="27" s="1"/>
  <c r="N81" i="24"/>
  <c r="E13" i="27"/>
  <c r="F13" i="27" s="1"/>
  <c r="N64" i="24"/>
  <c r="E12" i="27"/>
  <c r="F12" i="27" s="1"/>
  <c r="N62" i="24"/>
  <c r="E10" i="27"/>
  <c r="F10" i="27" s="1"/>
  <c r="N51" i="24"/>
  <c r="E9" i="27"/>
  <c r="F9" i="27" s="1"/>
  <c r="N45" i="24"/>
  <c r="E8" i="27"/>
  <c r="F8" i="27" s="1"/>
  <c r="N44" i="24"/>
  <c r="E7" i="27"/>
  <c r="F7" i="27" s="1"/>
  <c r="N43" i="24"/>
  <c r="E6" i="27"/>
  <c r="F6" i="27" s="1"/>
  <c r="N42" i="24"/>
  <c r="N69" i="24"/>
  <c r="E15" i="27"/>
  <c r="F15" i="27" s="1"/>
  <c r="N68" i="24"/>
  <c r="E14" i="27"/>
  <c r="F14" i="27" s="1"/>
  <c r="N91" i="24"/>
  <c r="E21" i="27"/>
  <c r="F21" i="27" s="1"/>
  <c r="N88" i="24"/>
  <c r="E19" i="27"/>
  <c r="F19" i="27" s="1"/>
</calcChain>
</file>

<file path=xl/sharedStrings.xml><?xml version="1.0" encoding="utf-8"?>
<sst xmlns="http://schemas.openxmlformats.org/spreadsheetml/2006/main" count="1145" uniqueCount="703">
  <si>
    <t>Proces</t>
  </si>
  <si>
    <t>C</t>
  </si>
  <si>
    <t>I</t>
  </si>
  <si>
    <t>A</t>
  </si>
  <si>
    <t>O</t>
  </si>
  <si>
    <t>Nedovoljno edukacije</t>
  </si>
  <si>
    <t>Curenje informacija</t>
  </si>
  <si>
    <t>Krivo postpanje uslijed manjkavih ili nepotpunih procedura</t>
  </si>
  <si>
    <t>Neadekvatno pružena usluga</t>
  </si>
  <si>
    <t>Motivacija zaposlenika</t>
  </si>
  <si>
    <t>Korisničke greške</t>
  </si>
  <si>
    <t>Slaba svijest o sigurnosti</t>
  </si>
  <si>
    <t>Otkrivanje korisničkih šifri</t>
  </si>
  <si>
    <t>Krađa</t>
  </si>
  <si>
    <t>Pisana procedura</t>
  </si>
  <si>
    <t>Neažurnost akata</t>
  </si>
  <si>
    <t>Neusklađenost sa propisima</t>
  </si>
  <si>
    <t>Kontrola rada djelatnika Sektora/Službe</t>
  </si>
  <si>
    <t>Nepostojanje procedure za pružanje usluge</t>
  </si>
  <si>
    <t>Politika čistog stola</t>
  </si>
  <si>
    <t>Povjerljivi podaci na radnom stolu</t>
  </si>
  <si>
    <t>Neovlašten pristup sadržaju računala</t>
  </si>
  <si>
    <t>Gubitak</t>
  </si>
  <si>
    <t>Kopiranje</t>
  </si>
  <si>
    <t>Otkrivanje podataka</t>
  </si>
  <si>
    <t>Neovlašteni pristup povjerljivim informacijama</t>
  </si>
  <si>
    <t>Povjerljivi podaci u nezaključanim pretincima</t>
  </si>
  <si>
    <t>Resurs</t>
  </si>
  <si>
    <t>Opis Ranjivosti</t>
  </si>
  <si>
    <t>Opis Prijetnje</t>
  </si>
  <si>
    <t>Administrator</t>
  </si>
  <si>
    <t>Neovlašten pristup informatičkim resursima i podacima putem osobnih računala krajnjih korisnika</t>
  </si>
  <si>
    <t>Računala</t>
  </si>
  <si>
    <t>Neovlašten pristup informatičkim resursima i podacima neposredno putem poslužitelja</t>
  </si>
  <si>
    <t>Poslužitelji</t>
  </si>
  <si>
    <t>Neovlašten pristup i ulazak na unutarnju mrežu korištenjem VPN protokola</t>
  </si>
  <si>
    <t>Mrežna oprema</t>
  </si>
  <si>
    <t>Korisnici poriču autentičnost aktivnosti pristupa i korištenja sistemskih resursa</t>
  </si>
  <si>
    <t>Poslužitelj</t>
  </si>
  <si>
    <t>Opterećenost poslužitelja</t>
  </si>
  <si>
    <t>DDoS</t>
  </si>
  <si>
    <t>Spam</t>
  </si>
  <si>
    <t xml:space="preserve">Otuđenje osobnih računala i pripadajuće opreme iz uredskog prostora </t>
  </si>
  <si>
    <t xml:space="preserve">Otuđenje prijenosne računalne opreme dodjeljene korisnicima na korištenje </t>
  </si>
  <si>
    <t>Otuđenje prijenosnih podatkovnih medija koje korisnici koriste u radu</t>
  </si>
  <si>
    <t>Otuđenje arhivskih podatkovnih medija koji se koriste u procesu izrade zaštitnih kopija</t>
  </si>
  <si>
    <t>Podatkovni mediji</t>
  </si>
  <si>
    <t>Gubitak povjerljivosti podataka uzrokovan mogućnosti uvida u ekrane drugih korisnika</t>
  </si>
  <si>
    <t xml:space="preserve">Povjerljivi podaci na ekranu </t>
  </si>
  <si>
    <t>Socijalni inženjering</t>
  </si>
  <si>
    <t>Gubitak povjerljivosti podataka uzrokovan mogućnosti dostupa do mjesta za odlaganje otpada</t>
  </si>
  <si>
    <t>Povjerljivi podaci u mjestu za odlaganje otpada</t>
  </si>
  <si>
    <t>Računala i poslužitelji</t>
  </si>
  <si>
    <t>Kršenje autorskih prava proizvođača softvera</t>
  </si>
  <si>
    <t>Pojedni djelatnici svjesno koriste softver koji nema odgovarajuće licence, ali bez znanja nadležnih osoba</t>
  </si>
  <si>
    <t>Neovlaštena promjena programskog koda na osobnim računalima</t>
  </si>
  <si>
    <t>Aplikacije na računalima</t>
  </si>
  <si>
    <t>Maliciozne namjere</t>
  </si>
  <si>
    <t>Neovlaštena promjena programskog koda na aplikativnim poslužiteljima</t>
  </si>
  <si>
    <t>Aplikacije na poslužiteljima</t>
  </si>
  <si>
    <t>Neovlaštena promjena "office" datoteka koje sadrže macroinstrukcije na radnim stanicama ili datotečnim poslužiteljima</t>
  </si>
  <si>
    <t>Na informatičkim resursima (osobnim računalima, datotečnim poslužiteljima, "storage" sustavima…) su pohranjeni digitalni sadržaji s intelektualnim vlasništvom drugih osoba ili organizacija (glazba, filmovi, publikacije...</t>
  </si>
  <si>
    <t>Korištenje informacijskih servisa na unutarnjoj mreži je onemogućeno ili otežano uslijed "Denial of Service" napada</t>
  </si>
  <si>
    <t>DDoS napad</t>
  </si>
  <si>
    <t>Osoba s pristupom na unutarnji dio mreže može ostvariti uvid u komunikacijski tijek i poruke korisnika informacijskog sustava</t>
  </si>
  <si>
    <t>Povjerljivi podaci u mrežnom prometu</t>
  </si>
  <si>
    <t>Vanjska osoba koja je izvela ciljani napad na unutarnji dio mreže može ostvariti uvid u komunikacijski tijek i poruke korisnika informacijskog sustava</t>
  </si>
  <si>
    <t>Osoba s pristupom na unutarnji dio mreže neovlašteno instalira i izvodi sigurnosne alate</t>
  </si>
  <si>
    <t>Vanjska osoba koja je izvela ciljani napad na unutarnji dio mreže  neovlašteno instalira i izvodi sigurnosne alate</t>
  </si>
  <si>
    <t>Uništavanje opreme i uređaja</t>
  </si>
  <si>
    <t>Na osobnim računalima i mrežnim poslužiteljima se aktivno manifestiraju klasični (masovni) maliciozni programi</t>
  </si>
  <si>
    <t>Na osobnim računalima i mrežnim poslužiteljima se aktivno manifestiraju napredni (ciljani) maliciozni programi</t>
  </si>
  <si>
    <t>Sabotaža</t>
  </si>
  <si>
    <t>Vandalizam</t>
  </si>
  <si>
    <t>Osoba s pristupom na unutarnji dio mreže iskorištava programske ranjivosti komponenti informacijskog sustava</t>
  </si>
  <si>
    <t>Vanjska osoba koja je izvela ciljani napad na unutarnji dio mreže  proširuje izvedbu programskih ranjivosti nad kritičnim komponentama informacijskog sustava</t>
  </si>
  <si>
    <t>Osoba s pristupom na unutarnji dio mreže provodi neovlaštenu modifikaciju podataka.</t>
  </si>
  <si>
    <t>Utjecaj na vjerodostojnost</t>
  </si>
  <si>
    <t>Pisači</t>
  </si>
  <si>
    <t>Split tunneling</t>
  </si>
  <si>
    <t>Nepažnja i greške u radu korisnika s proširenim ovlastima u informacijskom sustavu</t>
  </si>
  <si>
    <t>Nepažnja i poigreške s povjerljivim informacijama</t>
  </si>
  <si>
    <t>Nepažnja i greške u radu korisnika s redovitim ovlastima u informacijskom sustavu</t>
  </si>
  <si>
    <t xml:space="preserve">Dokumentacija </t>
  </si>
  <si>
    <t>Aplikativni soiftver</t>
  </si>
  <si>
    <t>Nepažnja i pogreške s licencama</t>
  </si>
  <si>
    <t>Pojedni djelatnici  uslijed nepažnje ili previda koriste softver koji nema odgovarajuće licence</t>
  </si>
  <si>
    <t>Uslijed nepažnje zaposlenika dolazi do oštećenja IT uređaja i opreme koja se koristi od strane krajnjih korisnika</t>
  </si>
  <si>
    <t>Nepažnja i pogreške s informatičkom opremom</t>
  </si>
  <si>
    <t>Uslijed nepažnje zaposlenika dolazi do oštećenja središnje računalne opreme i IT uređaja.</t>
  </si>
  <si>
    <t>Zaposlenici uslijed nepažnje nekontrolirano šalju povjerljive e-mail poruke</t>
  </si>
  <si>
    <t>Nepažnja i pogreške u radu s informatičkom opremom</t>
  </si>
  <si>
    <t>Zaposlenici uslijed nepažnje neovlašteno modificiraju podatake</t>
  </si>
  <si>
    <t>Zaposlenici uslijed nepažnje otkrivaju sadržaj povjerljivih podataka na središnjoj računalnoj opremi i poslužiteljima, te ih čine dostupnim i drugim osobama</t>
  </si>
  <si>
    <t>Zaposlenici uslijed nepažnje otkrivaju sadržaj povjerljivih podataka na osobnim računalima, te ih čine dostupnim i drugim osobama</t>
  </si>
  <si>
    <t>Rad središnje računalne opreme i poslužitelja je obustavljen ili značajno narušen uslijed gubitka ili odsutnosti sistemskih administratora</t>
  </si>
  <si>
    <t>Nedostatak sistemskog administratora</t>
  </si>
  <si>
    <t>Rad središnjih poslovnih aplikacija je obustavljen ili značajno narušen uslijed gubitka ili odsutnosti osoba nadležnih za rad aplikacija</t>
  </si>
  <si>
    <t>Aplikativni softver</t>
  </si>
  <si>
    <t>Nedostatak osoba za održavanje</t>
  </si>
  <si>
    <t>Rad središnje računalne opreme, poslužitelja i  središnjih poslovnih aplikacija je obustavljen ili značajno narušen uslijed prekida rada  vanjskog davatelja usluga</t>
  </si>
  <si>
    <t>Vanjski dobavljač usluga</t>
  </si>
  <si>
    <t>Prekid rada vanjskog davatelja usluga</t>
  </si>
  <si>
    <t>Rad središnje računalne opreme, poslužitelja i  središnjih poslovnih aplikacija je obustavljen ili značajno narušen uslijed nepažljivog ili neadekvatnog popravka komponenti sustava</t>
  </si>
  <si>
    <t>Neadekvatan popravak opreme</t>
  </si>
  <si>
    <t>Nepažnjom nadležnih osoba došlo je do gubitka arhivskih podatkovnih medija</t>
  </si>
  <si>
    <t>Uslijed vanjskih okolnosti na mjestu pohrane došlo je do gubitka arhivskih podatkovnih medija</t>
  </si>
  <si>
    <t>Nepažnjom korisnika došlo je do gubitka prijenosnih podatkovnih medija</t>
  </si>
  <si>
    <t>Nepažnjom korisnika došlo je do gubitka prijenosne računalne opreme</t>
  </si>
  <si>
    <t>Prijenosna oprema</t>
  </si>
  <si>
    <t>Prekid ili kvar na infastrukturi lokalne mreže</t>
  </si>
  <si>
    <t>Kvar mrežne opreme</t>
  </si>
  <si>
    <t xml:space="preserve">Tehničke greške </t>
  </si>
  <si>
    <t>Prekid ili rad na infrastrukturi za povezivanje s pričuvnim računalnim centrom</t>
  </si>
  <si>
    <t>Pričuvni računalni centar</t>
  </si>
  <si>
    <t>Kvar komunikacijske opreme</t>
  </si>
  <si>
    <t>Prekid ili rad na infrastrukturi za povezivanje s Internetom</t>
  </si>
  <si>
    <t>Komunikacijska oprema</t>
  </si>
  <si>
    <t>Prekid ili kvarovi na mrežnim servisima koji su u funkciji rada lokalne mreže</t>
  </si>
  <si>
    <t>Prekid ili kvarovi na mrežnim servisima koji su u funkciji povezivanja s Internetom</t>
  </si>
  <si>
    <t xml:space="preserve">Prekid rada ili kvar na središnjoj računalnoj opremi, poslužiteljima i  središnjim poslovnim aplikacijama </t>
  </si>
  <si>
    <t>Poslovne aplikacije</t>
  </si>
  <si>
    <t>Kvar poslužitelja</t>
  </si>
  <si>
    <t>Kvar računala</t>
  </si>
  <si>
    <t>Prekid rada ili kvar na printerima ili na drugim perifernim uređajima</t>
  </si>
  <si>
    <t>Pisači i periferna oprema</t>
  </si>
  <si>
    <t>Kvar pisača</t>
  </si>
  <si>
    <t xml:space="preserve">Značajno opterećenje performansi rada na središnjoj računalnoj opremi, poslužiteljima i  središnjim poslovnim aplikacijama </t>
  </si>
  <si>
    <t>Opterećenje informatičke opreme</t>
  </si>
  <si>
    <t>Opterećenje</t>
  </si>
  <si>
    <t>Prekidi rada standardnih (vanjskih i serijskih) programaskih paketa uslijed programskih grešaka</t>
  </si>
  <si>
    <t>Kvar na aplikacijama</t>
  </si>
  <si>
    <t>Programske greške</t>
  </si>
  <si>
    <t>Nemogućnost obnove podataka s arhivskih medija uslijed gubitka tehničkih svojstava</t>
  </si>
  <si>
    <t>Backup</t>
  </si>
  <si>
    <t>Nemogućnost povrata iz backupa</t>
  </si>
  <si>
    <t>Kvar klima uređaja u server sobama</t>
  </si>
  <si>
    <t>Klima</t>
  </si>
  <si>
    <t>Kvar klima uređaja</t>
  </si>
  <si>
    <t>Nestabilnost u radu uređaja za unutarnje napajanje središnje računalne opreme električnom energijom</t>
  </si>
  <si>
    <t>Električna energija</t>
  </si>
  <si>
    <t>Nestabinost električne energije</t>
  </si>
  <si>
    <t>Nestabilnost u radu uređaja za unutarnje napajanje računalne opreme krajnih korisnika električnom energijom</t>
  </si>
  <si>
    <t>Prodor vode u serversku sobu iz unutarnje infastrukture</t>
  </si>
  <si>
    <t>Prodor vode</t>
  </si>
  <si>
    <t>Poplava</t>
  </si>
  <si>
    <t>Prodor vode u uredski prostor iz unutarnje infastrukture</t>
  </si>
  <si>
    <t>Požar u serverskoj sobi uzrokovan kvarom na električnoj instalaciji</t>
  </si>
  <si>
    <t>Požar</t>
  </si>
  <si>
    <t>Požar u uredskom prostoru uzrokovan kvarom na električnoj instalaciji</t>
  </si>
  <si>
    <t>Požar u prostoru pohrane arhivske dokumentacije uzrokovan kvarom na električnoj instalaciji</t>
  </si>
  <si>
    <t>Prekid rada središnjih poslužitelja uslijed kvara komponenti napajanja električnom energijeom na samim poslužiteljima</t>
  </si>
  <si>
    <t>Električna oprema</t>
  </si>
  <si>
    <t>Kvar na infromatičkoj opremi</t>
  </si>
  <si>
    <t>Prekid rada središnjih poslužitelja uslijed kvara sustava za napajanje električnom energijom</t>
  </si>
  <si>
    <t>Prekid rada ili greške u radu na središnjoj računalnoj opremi, poslužiteljima i  središnjim poslovnim aplikacijama uslijed  katastrofalnih vremenskih nepogoda</t>
  </si>
  <si>
    <t>Vremenske nepogode</t>
  </si>
  <si>
    <t>Vremenska nepogoda</t>
  </si>
  <si>
    <t>Prekid rada ili greške u radu na središnjoj računalnoj opremi, poslužiteljima i  središnjim poslovnim aplikacijama uslijed  grmljavinskog nevremena</t>
  </si>
  <si>
    <t>Epidemija</t>
  </si>
  <si>
    <t>Nemogućnost rada</t>
  </si>
  <si>
    <t>Prekid rada ili greške u radu na središnjoj računalnoj opremi, poslužiteljima i  središnjim poslovnim aplikacijama uslijed nastupanja poplave</t>
  </si>
  <si>
    <t>Prekid rada ili greške u radu na središnjoj računalnoj opremi, poslužiteljima i  središnjim poslovnim aplikacijama uslijed potresa</t>
  </si>
  <si>
    <t>Potres</t>
  </si>
  <si>
    <t>Prekid rada ili greške u radu na središnjoj računalnoj opremi, poslužiteljima i  središnjim poslovnim aplikacijama uslijed prekida vanjskog napajanja električnom energijom</t>
  </si>
  <si>
    <t>Prekid rada ili greške u radu na središnjoj računalnoj opremi, poslužiteljima i  središnjim poslovnim aplikacijama uslijed prekida  rada vanjskih komunikacijsko/mrežnih kanala</t>
  </si>
  <si>
    <t>Prekid rada ili greške u radu na središnjoj računalnoj opremi, poslužiteljima i  središnjim poslovnim aplikacijama uslijed nestabilnosti vanjskog električnog napajanja</t>
  </si>
  <si>
    <t>Kontaminacija</t>
  </si>
  <si>
    <t>Prekid rad središnje računalne opreme, poslužitelja i  središnjih poslovnih aplikacija uslijed javnih nereda</t>
  </si>
  <si>
    <t>Javni neredi</t>
  </si>
  <si>
    <t>Neredi</t>
  </si>
  <si>
    <t>Sindikalni prosvjed</t>
  </si>
  <si>
    <t>Prekid rad središnje računalne opreme, poslužitelja i  središnjih poslovnih aplikacija uslijed terorističkog napada</t>
  </si>
  <si>
    <t>Terorizam</t>
  </si>
  <si>
    <t>Kršenje prava djelatnika</t>
  </si>
  <si>
    <t>Novčane kazne od AZOP-a</t>
  </si>
  <si>
    <t>CIA security triad</t>
  </si>
  <si>
    <t>Confidentiality</t>
  </si>
  <si>
    <t>Integrity</t>
  </si>
  <si>
    <t>Availability</t>
  </si>
  <si>
    <t>Povjerljivost</t>
  </si>
  <si>
    <t>Integritet</t>
  </si>
  <si>
    <t>Raspoloživost</t>
  </si>
  <si>
    <t>Povjerljivost jest mogućnost sustava da onemogući neovlaštenim korisnicima pristup povjerljivim informacijama. Dakle i to je koncept ponašanja, ali za razliku od drugih atributa, povjerljivost definira ponašanje sustava u odnosu na neovlaštenog korisnika. U stvarnosti time se definira do koje razine neka informacija treba biti dostupna, odnosno nedostupna neovlaštenim korisnicima. Kao takva provjerljivost je koncept paralelan sa konceptima pouzdanosti, raspoloživosti i zaštite. Povjerljivost se također može promatrati u širem smislu, odnosno kao prevenciju pružanja usluge neovlaštenim korisnicima, čak i ako pružanje takve usluge ne bi značilo štetu za ovlaštene korisnike ili otkrivanje tajnih informacija. Za ovakav prošireni koncept predložen je termin ekskluzivnost.</t>
  </si>
  <si>
    <t>Integritet predstavlja prevenciju neovlaštene modifikacije, brisanja ili uništavanja elemenata sustava. Integritet je narušen u slučaju napada, koji obično izvršavaju neovlašteni korisnici, ali koji također može izvršiti i ovlašteni korisnici koji zloupotrebljavaju svoje ovlasti. Zbog toga integritet spada u zaštitnu kvalitetu sustava i karakterizira mogućnost sustava da se odupre napadima.</t>
  </si>
  <si>
    <t>Raspoloživost se primarno definira kao mogućnost sustava da pruži uslugu ovlaštenom korisniku, dakle može se promatrati kroz koncept ponašanja. Ovlašteni korisnici su korisnici kojima su namijenjene usluge sustava kako je naznačeno u specifikaciji sustava. Svi ostali korisnici osim ovlaštenih korisnika smatraju se neovlaštenim korisnicima. Iz toga proizlazi da raspoloživost kao sigurnosni aspekt ima isto značenje kao i atribut raspoloživosti kod pouzdanosti.</t>
  </si>
  <si>
    <t>Eng</t>
  </si>
  <si>
    <t>Hrv</t>
  </si>
  <si>
    <t>Značenje</t>
  </si>
  <si>
    <t>Naziv procesa</t>
  </si>
  <si>
    <t>Datum rješenja</t>
  </si>
  <si>
    <t>NALOG UPRAVE/
KOMENTAR</t>
  </si>
  <si>
    <t>Značajno opterećenje performansi rada na unutarnjim ili vanjskim mrežnim segmentima</t>
  </si>
  <si>
    <t>Mrežni resursi su opterećeni prekomjernim prijemom spam poruka putem mail poslužitelja tvrtke</t>
  </si>
  <si>
    <t>Djelatnici tvrtke ostvaruju uvid u e-mail poruke drugih osoba</t>
  </si>
  <si>
    <t>Djelatnici tvrtke namjerno provode aktivnosti na osobnim računalima i  drugim resursima na način da prekomjerno iskorištavaju sistemski resursi (diskovni prostor, memorija, procesor, mreža…)</t>
  </si>
  <si>
    <t>Vandalizam (destruktivno uništavanje ili oštećivanje) informatičkih resursa od strane djelatnika tvrtke</t>
  </si>
  <si>
    <t>Djelatnici tvrtke ostvaruju neovlašteni uvid ili odnose dokumente s pisača</t>
  </si>
  <si>
    <t>Neovlašteni pristup resursima tvrtke</t>
  </si>
  <si>
    <t>Kompromitacija računala djelatnika tvrtke tijekom udaljenog (VPN) pristupa izvedbom "split-tunneling" scenarija</t>
  </si>
  <si>
    <t>Značajno reduciranje prisutnosti ključnih osoba poslovnih procesa tvrtke uslijed sindikalnih prosvjeda</t>
  </si>
  <si>
    <t>Značajno reduciranje prisutnosti ključnih osoba poslovnih procesa tvrtke uslijed terorističkog napada</t>
  </si>
  <si>
    <t xml:space="preserve">Osobe iz vanjskog okruženja neovlašteno ulaze u  uredski prostor tvrtke </t>
  </si>
  <si>
    <t>Djelatnici tvrtke neovlašteno ulaze u server sobe ili druge prostore s ograničenim pristupom</t>
  </si>
  <si>
    <t>Politika pristupa prostorijama tvrtke</t>
  </si>
  <si>
    <t>Djelatnik tvrtke namjerno podmeće požar unutar prostora tvrtke ili u neposrednoj blizini</t>
  </si>
  <si>
    <t>Ometanje komunikacijskog tijeka na unutarnjim ili vanjskim mrežnim segmentima uslijed nepogodnih uvjeta rada</t>
  </si>
  <si>
    <t>NAJRIZIČNIJE STAVKE I PREDLOŽENE MJERE</t>
  </si>
  <si>
    <t>Zbog nepostojanja dokaza o povratu opreme moguće je otuđenje opreme posebno zbog povećanog rada od kuće</t>
  </si>
  <si>
    <t>DA</t>
  </si>
  <si>
    <t>Oprema se dobavlja od telekomprovidera te je vaj problem mitigiran i nma ga se potrebe rješavati drugačije s obzirom da se u svakom trenutku zna gdje je oprema</t>
  </si>
  <si>
    <t>Zbog velike ovisnosti o mrežnom radu uslijed ispada lokalne mreže može doći do značajnijeg prekida prekida rada. Alternativni mrežni pristup</t>
  </si>
  <si>
    <t>Zbog ovisnosti o jednom sistem administratoru moguće su poteškoće u obavljanju poslova uslijed nepredviđenih situacija kao što su bolest i sl.</t>
  </si>
  <si>
    <t>Informacijska imovina</t>
  </si>
  <si>
    <t xml:space="preserve">Gubitak povjerljivosti, integriteta i dostupnosti </t>
  </si>
  <si>
    <t>Gubitak povjerljivosti, integriteta i dostupnosti resursa Informacijske i komunikacijske tehnologie</t>
  </si>
  <si>
    <t>Djelatnik tvrtke s redovitim ovlastima provodi sabotažu (ciljanu onemogućavanje rada) nad informatičkim resursima ili informacijskim servisima</t>
  </si>
  <si>
    <t>Korisnici Tvrtke su manipulirani socijalnim inžinjeringom pokrenutim od vanjskih faktora</t>
  </si>
  <si>
    <t xml:space="preserve">Korisnici Tvrtke su manipulirani socijalnim inžinjeringom pokrenutim od djelatnika Tvrtke </t>
  </si>
  <si>
    <t>Korisnik informacijskog sustava kreira i komunicira nevjerodostojne poruke unutar poslovnih procesa Tvrtke</t>
  </si>
  <si>
    <t>Djelatnik tvrtke  neovlašteno priključuje informatičku opremu na mrežu Tvrtke</t>
  </si>
  <si>
    <t>Vanjska osoba koja je ostvarila pristup u uredske prostore tvrtke  neovlašteno priključuje informatičku opremu na mrežu Tvrtke</t>
  </si>
  <si>
    <t>Djelatnici neovlašteno iznose  informacije ili dokumenate izvan okruženja Tvrtke</t>
  </si>
  <si>
    <t>Djelatnici Tvrtke uslijed nepažnje ili previda provode aktivnosti na osobnim računalima i  drugim resursima kroz koje se prekomjerno iskorištavaju sistemski resursi (diskovni prostor, memorija, procesor, mreža…)</t>
  </si>
  <si>
    <t>Prekid rada ili kvar na osobnim računalima unutar uredskih prostora Tvrtke</t>
  </si>
  <si>
    <t>Požar u unutarnjim prostorima Tvrtke uzrokovan tehničkim faktorima</t>
  </si>
  <si>
    <t>Značajno reduciranje prisutnosti ključnih osoba poslovnih procesa Tvrtke uslijed pojave epidemije</t>
  </si>
  <si>
    <t>Značajno reduciranje prisutnosti ključnih osoba poslovnih procesa Tvrtke uslijed nastupanja poplave</t>
  </si>
  <si>
    <t>Značajno reduciranje prisutnosti ključnih osoba poslovnih procesa Tvrtke uslijed potresa</t>
  </si>
  <si>
    <t>Značajno reduciranje prisutnosti ključnih osoba poslovnih procesa Tvrtke uslijed kontaminacije iz vanjskog okruženja</t>
  </si>
  <si>
    <t xml:space="preserve">Značajno reduciranje prisutnosti ključnih osoba poslovnih procesa Tvrtke uslijed javnih nereda </t>
  </si>
  <si>
    <t>Tvrtka svjesno koristi softver koji nema odgovarajuće licence</t>
  </si>
  <si>
    <t>Tvrtka uslijed nepažnje ili previda koristi softver koji nema odgovarajuće licence</t>
  </si>
  <si>
    <t>Djelatnik tvrtke s posebnim ovlastima provodi sabotažu (ciljanu onemogućavanje rada) nad informatičkim resursima ili informacijskim servisima</t>
  </si>
  <si>
    <t>Rok provedbe</t>
  </si>
  <si>
    <t>Odabrane kontrole / mjere</t>
  </si>
  <si>
    <t>Odluka o prihvaćanju mjere
DA/NE (upisati)</t>
  </si>
  <si>
    <t>Odgovorna osoba za provedbu</t>
  </si>
  <si>
    <t>ID rizika</t>
  </si>
  <si>
    <t>R-001</t>
  </si>
  <si>
    <t>R-002</t>
  </si>
  <si>
    <t>R-003</t>
  </si>
  <si>
    <t>R-004</t>
  </si>
  <si>
    <t>R-005</t>
  </si>
  <si>
    <t>R-006</t>
  </si>
  <si>
    <t>R-007</t>
  </si>
  <si>
    <t>R-008</t>
  </si>
  <si>
    <t>R-009</t>
  </si>
  <si>
    <t>R-010</t>
  </si>
  <si>
    <t>R-011</t>
  </si>
  <si>
    <t>R-012</t>
  </si>
  <si>
    <t>R-013</t>
  </si>
  <si>
    <t>R-014</t>
  </si>
  <si>
    <t>R-015</t>
  </si>
  <si>
    <t>R-016</t>
  </si>
  <si>
    <t>R-017</t>
  </si>
  <si>
    <t>R-018</t>
  </si>
  <si>
    <t>R-019</t>
  </si>
  <si>
    <t>R-020</t>
  </si>
  <si>
    <t>R-021</t>
  </si>
  <si>
    <t>R-022</t>
  </si>
  <si>
    <t>R-023</t>
  </si>
  <si>
    <t>R-024</t>
  </si>
  <si>
    <t>R-025</t>
  </si>
  <si>
    <t>R-026</t>
  </si>
  <si>
    <t>R-027</t>
  </si>
  <si>
    <t>R-028</t>
  </si>
  <si>
    <t>R-029</t>
  </si>
  <si>
    <t>R-030</t>
  </si>
  <si>
    <t>R-031</t>
  </si>
  <si>
    <t>R-032</t>
  </si>
  <si>
    <t>R-033</t>
  </si>
  <si>
    <t>R-034</t>
  </si>
  <si>
    <t>R-035</t>
  </si>
  <si>
    <t>R-036</t>
  </si>
  <si>
    <t>R-037</t>
  </si>
  <si>
    <t>R-038</t>
  </si>
  <si>
    <t>R-039</t>
  </si>
  <si>
    <t>R-040</t>
  </si>
  <si>
    <t>R-041</t>
  </si>
  <si>
    <t>R-042</t>
  </si>
  <si>
    <t>R-043</t>
  </si>
  <si>
    <t>R-044</t>
  </si>
  <si>
    <t>R-045</t>
  </si>
  <si>
    <t>R-046</t>
  </si>
  <si>
    <t>R-047</t>
  </si>
  <si>
    <t>R-048</t>
  </si>
  <si>
    <t>R-049</t>
  </si>
  <si>
    <t>R-050</t>
  </si>
  <si>
    <t>R-051</t>
  </si>
  <si>
    <t>R-052</t>
  </si>
  <si>
    <t>R-053</t>
  </si>
  <si>
    <t>R-054</t>
  </si>
  <si>
    <t>R-055</t>
  </si>
  <si>
    <t>R-056</t>
  </si>
  <si>
    <t>R-057</t>
  </si>
  <si>
    <t>R-058</t>
  </si>
  <si>
    <t>R-059</t>
  </si>
  <si>
    <t>R-060</t>
  </si>
  <si>
    <t>R-061</t>
  </si>
  <si>
    <t>R-062</t>
  </si>
  <si>
    <t>R-063</t>
  </si>
  <si>
    <t>R-064</t>
  </si>
  <si>
    <t>R-065</t>
  </si>
  <si>
    <t>R-066</t>
  </si>
  <si>
    <t>R-067</t>
  </si>
  <si>
    <t>R-068</t>
  </si>
  <si>
    <t>R-069</t>
  </si>
  <si>
    <t>R-070</t>
  </si>
  <si>
    <t>R-071</t>
  </si>
  <si>
    <t>R-072</t>
  </si>
  <si>
    <t>R-073</t>
  </si>
  <si>
    <t>R-074</t>
  </si>
  <si>
    <t>R-075</t>
  </si>
  <si>
    <t>R-076</t>
  </si>
  <si>
    <t>R-077</t>
  </si>
  <si>
    <t>R-078</t>
  </si>
  <si>
    <t>R-079</t>
  </si>
  <si>
    <t>R-080</t>
  </si>
  <si>
    <t>R-081</t>
  </si>
  <si>
    <t>R-082</t>
  </si>
  <si>
    <t>R-083</t>
  </si>
  <si>
    <t>R-084</t>
  </si>
  <si>
    <t>R-085</t>
  </si>
  <si>
    <t>R-086</t>
  </si>
  <si>
    <t>R-087</t>
  </si>
  <si>
    <t>R-088</t>
  </si>
  <si>
    <t>R-089</t>
  </si>
  <si>
    <t>R-090</t>
  </si>
  <si>
    <t>R-091</t>
  </si>
  <si>
    <t>R-092</t>
  </si>
  <si>
    <t>R-093</t>
  </si>
  <si>
    <t>R-094</t>
  </si>
  <si>
    <t>R-095</t>
  </si>
  <si>
    <t>R-096</t>
  </si>
  <si>
    <t>R-097</t>
  </si>
  <si>
    <t>R-098</t>
  </si>
  <si>
    <t>R-099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</si>
  <si>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</si>
  <si>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</si>
  <si>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</si>
  <si>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</si>
  <si>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</si>
  <si>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</si>
  <si>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</si>
  <si>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</si>
  <si>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</si>
  <si>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</si>
  <si>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</si>
  <si>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</si>
  <si>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</si>
  <si>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</si>
  <si>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</si>
  <si>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</si>
  <si>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</si>
  <si>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</si>
  <si>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</si>
  <si>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</si>
  <si>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</si>
  <si>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</si>
  <si>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</si>
  <si>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</si>
  <si>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</si>
  <si>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</si>
  <si>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</si>
  <si>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SLUŽBA INFORMATIKE</t>
  </si>
  <si>
    <t>Razina rizika 
(prije obrade)</t>
  </si>
  <si>
    <t>Očekivana razina rizika 
(nakon obrade)</t>
  </si>
  <si>
    <t>Razina</t>
  </si>
  <si>
    <t>Opis</t>
  </si>
  <si>
    <t>Tipični kriteriji</t>
  </si>
  <si>
    <t>Ekstreman</t>
  </si>
  <si>
    <t>Rizik koji prijeti opstanku poslovanja. Mora se odmah obraditi.</t>
  </si>
  <si>
    <t>Vrlo visoka šteta, vrlo visoka vjerojatnost</t>
  </si>
  <si>
    <t>Visok</t>
  </si>
  <si>
    <t>Značajan rizik za poslovanje. Mora se aktivno obraditi.</t>
  </si>
  <si>
    <t>Visoka šteta, visoka vjerojatnost</t>
  </si>
  <si>
    <t>Umjeren</t>
  </si>
  <si>
    <t>Rizik koji se može tolerirati, uz praćenje.</t>
  </si>
  <si>
    <t>Umjerena šteta ili umjerena vjerojatnost</t>
  </si>
  <si>
    <t>Nizak</t>
  </si>
  <si>
    <t>Rizik koji je prihvatljiv.</t>
  </si>
  <si>
    <t>Mala šteta, mala vjerojatnost</t>
  </si>
  <si>
    <t>Što znači za tebe</t>
  </si>
  <si>
    <t>Rizik je sveden na razinu koja zahtijeva samo praćenje.</t>
  </si>
  <si>
    <t>Praćenje kroz interne revizije.</t>
  </si>
  <si>
    <t>Rizik je minimalan, nema potrebe za dodatnim akcijama.</t>
  </si>
  <si>
    <t>Samo dokumentirati.</t>
  </si>
  <si>
    <t>Prihvatljiv</t>
  </si>
  <si>
    <t>Specifičan izraz ako odlučiš formalno prihvatiti rizik.</t>
  </si>
  <si>
    <t>Mora biti dokumentirano za audit.</t>
  </si>
  <si>
    <r>
      <t>Prije obrade rizika</t>
    </r>
    <r>
      <rPr>
        <sz val="11"/>
        <color theme="1"/>
        <rFont val="Calibri"/>
        <family val="2"/>
        <charset val="238"/>
        <scheme val="minor"/>
      </rPr>
      <t xml:space="preserve"> (engl. </t>
    </r>
    <r>
      <rPr>
        <i/>
        <sz val="11"/>
        <color theme="1"/>
        <rFont val="Calibri"/>
        <family val="2"/>
        <charset val="238"/>
        <scheme val="minor"/>
      </rPr>
      <t>Inherent Risk</t>
    </r>
    <r>
      <rPr>
        <sz val="11"/>
        <color theme="1"/>
        <rFont val="Calibri"/>
        <family val="2"/>
        <charset val="238"/>
        <scheme val="minor"/>
      </rPr>
      <t>)</t>
    </r>
  </si>
  <si>
    <r>
      <t>Nakon obrade rizika</t>
    </r>
    <r>
      <rPr>
        <sz val="11"/>
        <color theme="1"/>
        <rFont val="Calibri"/>
        <family val="2"/>
        <charset val="238"/>
        <scheme val="minor"/>
      </rPr>
      <t xml:space="preserve"> (engl. </t>
    </r>
    <r>
      <rPr>
        <i/>
        <sz val="11"/>
        <color theme="1"/>
        <rFont val="Calibri"/>
        <family val="2"/>
        <charset val="238"/>
        <scheme val="minor"/>
      </rPr>
      <t>Residual Risk</t>
    </r>
    <r>
      <rPr>
        <sz val="11"/>
        <color theme="1"/>
        <rFont val="Calibri"/>
        <family val="2"/>
        <charset val="238"/>
        <scheme val="minor"/>
      </rPr>
      <t>)</t>
    </r>
  </si>
  <si>
    <t>Skala</t>
  </si>
  <si>
    <t>Vjerojatnost</t>
  </si>
  <si>
    <t>Vrlo mala</t>
  </si>
  <si>
    <t>Mala</t>
  </si>
  <si>
    <t>Umjerena</t>
  </si>
  <si>
    <t>Velika</t>
  </si>
  <si>
    <t>Vrlo velika</t>
  </si>
  <si>
    <t>Rezultat (Utjecaj × Vjerojatnost)</t>
  </si>
  <si>
    <t>Razina rizika</t>
  </si>
  <si>
    <t>Utjecaj se računa kao maksimalna ocjena između C, I, A i O za svaki analizirani resurs.</t>
  </si>
  <si>
    <t>Utjecaj 
(max CIAO)</t>
  </si>
  <si>
    <t>Ocjena rizika</t>
  </si>
  <si>
    <t>Utjecaj (max CIAO)</t>
  </si>
  <si>
    <t>Neznatan</t>
  </si>
  <si>
    <t>Manji</t>
  </si>
  <si>
    <t>Velik</t>
  </si>
  <si>
    <t>Kritičan</t>
  </si>
  <si>
    <t>Bojan Huzanić</t>
  </si>
  <si>
    <t>3 mjeseca</t>
  </si>
  <si>
    <t>30.06.2025.</t>
  </si>
  <si>
    <t>31.07.2025.</t>
  </si>
  <si>
    <t>Odobreno provođenje dodatnih mrežnih pristupa i redundancije.</t>
  </si>
  <si>
    <t>31.08.2025.</t>
  </si>
  <si>
    <t>Odobrena mjera: definiranje plana nasljeđivanja i dodatna edukacija osoblja.</t>
  </si>
  <si>
    <t>30.09.2025.</t>
  </si>
  <si>
    <t>Prihvaćena provedba dodatnih kontrola pristupa i monitoring aktivnosti.</t>
  </si>
  <si>
    <t>Odobreno: pojačana sigurnosna obuka za korisnike s proširenim ovlastima.</t>
  </si>
  <si>
    <t>Odobreno: sigurnosna edukacija svih korisnika i osvježavanje pravila ponašanja.</t>
  </si>
  <si>
    <t>31.10.2025.</t>
  </si>
  <si>
    <t>Prijedlozi mjera za smanjenje rizika:
Implementiranje višestruke provjere autentičnosti npr 2FA pristup kritičnim resursima.
Pravilno ažuriranje i održavanje svih softverskih komponenti i uređaje kako bi se ispravile poznate ranjivosti.
Održavanje redovitih obuke o sigurnosnim najboljim praksama za sve zaposlenike kako bi ih informirali o potencijalnim prijetnjama i načinima zaštite
Razmisliti o implementaciji sustava za detekciju provale (IDS) i sustava za upravljanje sigurnosnim informacijama (SIEM)
Osigurati fizičku sigurnost ICT resursa, kao što su poslužitelji i mrežna oprema, putem pristupnih kontrola, video nadzora i drugih mjera.
Redovito provođenje ocjena sigurnosti, testiranje i vježbe incidenta kako bi se identificirale slabosti te poboljšale sigurnosne procedure i postupci.</t>
  </si>
  <si>
    <t>Napad cyberkriminalaca, hakera ili špijuna</t>
  </si>
  <si>
    <t>Informacijski sustavi</t>
  </si>
  <si>
    <t>Izbjegavanje ili onemogućavanje kontrola pristupa</t>
  </si>
  <si>
    <t>Pristupne kontrole i pravila</t>
  </si>
  <si>
    <t>Neprikladno otkrivanje, presretanje ili krađa osjetljivih informacija</t>
  </si>
  <si>
    <t>Povjerljivi podaci</t>
  </si>
  <si>
    <t>Neprikladno/neeticko/ilegalno iskorištavanje intelektualnog vlasništva</t>
  </si>
  <si>
    <t>Intelektualno vlasništvo</t>
  </si>
  <si>
    <t>Neprikladni nadzor</t>
  </si>
  <si>
    <t>Podaci o korisnicima</t>
  </si>
  <si>
    <t>Propuštanje osjetljivih informacija putem trećih strana</t>
  </si>
  <si>
    <t>Vanjski suradnici ili aplikacije</t>
  </si>
  <si>
    <t>Druge neovlaštene i neprikladne radnje s osjetljivim informacijama</t>
  </si>
  <si>
    <t>Interni i vanjski korisnici</t>
  </si>
  <si>
    <t>Loši savjeti, loše odluke</t>
  </si>
  <si>
    <t>Odluke menadžmenta</t>
  </si>
  <si>
    <t>Predrasude, diskriminacija i pristranost</t>
  </si>
  <si>
    <t>Ljudski resursi</t>
  </si>
  <si>
    <t>Podmićivanje i korupcija, uključujući korupciju IT sustava</t>
  </si>
  <si>
    <t>Financijski sustavi</t>
  </si>
  <si>
    <t>Bugovi</t>
  </si>
  <si>
    <t>Softver</t>
  </si>
  <si>
    <t>Problemi s upravljanjem promjenama i kontrolom verzija</t>
  </si>
  <si>
    <t>Sustavi za upravljanje verzijama</t>
  </si>
  <si>
    <t>Pogreške u komunikaciji</t>
  </si>
  <si>
    <t>Komunikacijski kanali</t>
  </si>
  <si>
    <t>Neusaglašenost ili nepoštivanje pravila</t>
  </si>
  <si>
    <t>Procesi usklađenosti</t>
  </si>
  <si>
    <t>Cyber napadi</t>
  </si>
  <si>
    <t>IT infrastruktura</t>
  </si>
  <si>
    <t>Prijevare</t>
  </si>
  <si>
    <t>Financijski i administrativni podaci</t>
  </si>
  <si>
    <t>Malware infekcija</t>
  </si>
  <si>
    <t>IT sustavi</t>
  </si>
  <si>
    <t>Falsifikacija, lažiranje, piratstvo</t>
  </si>
  <si>
    <t>Digitalni i fizički zapisi</t>
  </si>
  <si>
    <t>Nulta-dnevna ranjivost (zero-day exploits)</t>
  </si>
  <si>
    <t>Neovlaštena izmjena, uništavanje ili zamjena informacija</t>
  </si>
  <si>
    <t>Podaci</t>
  </si>
  <si>
    <t>Korupcija ili gubitak vrijednih/vitalnih poslovnih informacija</t>
  </si>
  <si>
    <t>Poslovni podaci</t>
  </si>
  <si>
    <t>Cybertage – sabotaža IT opreme, medija ili podataka</t>
  </si>
  <si>
    <t>Odlazak ključnih radnika u konkurenciju</t>
  </si>
  <si>
    <t>Kašnjenja i prekidi u informacijskim uslugama</t>
  </si>
  <si>
    <t>IT usluge</t>
  </si>
  <si>
    <t>Denial-of-service (DoS) napadi i nenamjerni prekidi</t>
  </si>
  <si>
    <t>IT mreža</t>
  </si>
  <si>
    <t>Destruktivni cyber napadi i druge ozbiljne incidentne situacije</t>
  </si>
  <si>
    <t>Postepeni ili iznenadni gubitak informacija</t>
  </si>
  <si>
    <t>Kvarovi hardvera, softvera, sustava ili usluga</t>
  </si>
  <si>
    <t>Zdravstvena i sigurnosna pitanja/incidenti</t>
  </si>
  <si>
    <t>Ljudske pogreške i greške</t>
  </si>
  <si>
    <t>Ljudski resursi i procesi</t>
  </si>
  <si>
    <t>Nedovoljni kapacitet i performanse</t>
  </si>
  <si>
    <t>Prirodne nepogode i nesreće</t>
  </si>
  <si>
    <t>Objekti i infrastruktura</t>
  </si>
  <si>
    <t>Fizički napadi na ljude i objekte</t>
  </si>
  <si>
    <t>Objekti i osoblje</t>
  </si>
  <si>
    <t>Prekidi napajanja, prenaponski udari itd.</t>
  </si>
  <si>
    <t>Energetski sustavi</t>
  </si>
  <si>
    <t>Neprimijećeni ili neprepoznati incidenti</t>
  </si>
  <si>
    <t>Svi resursi</t>
  </si>
  <si>
    <t>Ovisnosti i nepouzdanost resursa</t>
  </si>
  <si>
    <t>IT i vanjski pružatelji usluga</t>
  </si>
  <si>
    <t>Napredne trajne prijetnje, špijuni i obavještajne službe</t>
  </si>
  <si>
    <t>Sudari, konflikti i kašnjenja u preopterećenim mrežama</t>
  </si>
  <si>
    <t>Mreže i sustavi</t>
  </si>
  <si>
    <t>Tajni stražnji ulazi ili rupe u sigurnosti</t>
  </si>
  <si>
    <t>Crypto-ransomware</t>
  </si>
  <si>
    <t>Arhitektonske ili dizajnerske ranjivosti</t>
  </si>
  <si>
    <t>Nemogućnost pristupa i upravljanja sustavima ili podacima</t>
  </si>
  <si>
    <t>IT i ljudski resursi</t>
  </si>
  <si>
    <t>Nesposobnost i nemar</t>
  </si>
  <si>
    <t>Neučinkovite sigurnosne kontrole</t>
  </si>
  <si>
    <t>Sigurnosni sustavi</t>
  </si>
  <si>
    <t>Preopterećenost informacijama</t>
  </si>
  <si>
    <t>Zaposlenici i IT sustavi</t>
  </si>
  <si>
    <t>Krađa sigurnosnih tokena i lozinki</t>
  </si>
  <si>
    <t>Sigurnosni ključevi i vjerodajnice</t>
  </si>
  <si>
    <t>Pogrešna konfiguracija, identifikacija ili zloupotreba</t>
  </si>
  <si>
    <t>Socijalni inženjering, društvene interakcije i mediji</t>
  </si>
  <si>
    <t>Podmukli partneri</t>
  </si>
  <si>
    <t>Vanjski suradnici i partneri</t>
  </si>
  <si>
    <t>Rat, terorizam i ekstremizam</t>
  </si>
  <si>
    <t>Fizička i IT infrastruktura</t>
  </si>
  <si>
    <t>Breach of contracts or agreements</t>
  </si>
  <si>
    <t>Pravne i financijske obveze</t>
  </si>
  <si>
    <t>Interni prijetnje</t>
  </si>
  <si>
    <t>Zaposlenici</t>
  </si>
  <si>
    <t>Nepredvidivi događaji</t>
  </si>
  <si>
    <t>Sustavi kontrole pristupa mogu biti zaobiđeni zbog ljudske greške ili tehničkih ranjivosti.</t>
  </si>
  <si>
    <t>Povjerljive informacije izložene su riziku krađe ili presretanja tijekom prijenosa.</t>
  </si>
  <si>
    <t>Neovlašteno korištenje intelektualnog vlasništva može uzrokovati financijske i reputacijske gubitke.</t>
  </si>
  <si>
    <t>Nadzor može biti neprikladan ili pretjeran, što može narušiti privatnost korisnika.</t>
  </si>
  <si>
    <t>Treće strane mogu nenamjerno otkriti osjetljive informacije.</t>
  </si>
  <si>
    <t>Zloupotreba privilegija ili slučajni pristup može kompromitirati podatke.</t>
  </si>
  <si>
    <t>Neadekvatne odluke mogu ugroziti integritet organizacije.</t>
  </si>
  <si>
    <t>Diskriminacija može narušiti integritet procesa i povjerenje u sustav.</t>
  </si>
  <si>
    <t>Podmićivanje može kompromitirati proces donošenja odluka i integritet podataka.</t>
  </si>
  <si>
    <t>Programske greške mogu uzrokovati gubitak ili pogrešno funkcioniranje sustava.</t>
  </si>
  <si>
    <t>Nedovoljna kontrola promjena može dovesti do konflikata verzija i grešaka.</t>
  </si>
  <si>
    <t>Nejasna ili pogrešna komunikacija može izazvati zbrku i nepravodobne odluke.</t>
  </si>
  <si>
    <t>Neusuglašenost može dovesti do pravnih problema i gubitka povjerenja.</t>
  </si>
  <si>
    <t>Cyber napadi mogu ugroziti integritet i sigurnost podataka.</t>
  </si>
  <si>
    <t>Prijevare mogu uzrokovati ozbiljne financijske gubitke i narušiti ugled.</t>
  </si>
  <si>
    <t>Malware može kompromitirati podatke ili uzrokovati prekide u radu sustava.</t>
  </si>
  <si>
    <t>Lažiranje dokumenata i podataka može ugroziti povjerenje i integritet procesa.</t>
  </si>
  <si>
    <t>Eksploatacija nepoznatih ranjivosti može ozbiljno ugroziti sustave.</t>
  </si>
  <si>
    <t>Promjene ili uništavanje podataka mogu narušiti povjerenje i funkcionalnost sustava.</t>
  </si>
  <si>
    <t>Gubitak podataka može uzrokovati ozbiljne probleme u poslovanju.</t>
  </si>
  <si>
    <t>Sabotaža može trajno uništiti podatke ili opremu.</t>
  </si>
  <si>
    <t>Gubitak znanja može uzrokovati zastoje i probleme s kontinuitetom poslovanja.</t>
  </si>
  <si>
    <t>Prekidi usluga mogu zaustaviti ključne procese.</t>
  </si>
  <si>
    <t>DoS napadi mogu uzrokovati prekid rada i nedostupnost ključnih sustava.</t>
  </si>
  <si>
    <t>Teški incidenti mogu zaustaviti poslovanje na duže vrijeme.</t>
  </si>
  <si>
    <t>Gubitak informacija može dovesti do ozbiljnih poslovnih gubitaka.</t>
  </si>
  <si>
    <t>Kvarovi mogu izazvati neočekivane prekide rada.</t>
  </si>
  <si>
    <t>Ozljede ili nesreće mogu uzrokovati smanjenje dostupnosti radne snage.</t>
  </si>
  <si>
    <t>Pogreške osoblja mogu uzrokovati neočekivane prekide u radu sustava.</t>
  </si>
  <si>
    <t>Ograničeni resursi mogu dovesti do zastoja u radu sustava.</t>
  </si>
  <si>
    <t>Prirodne nepogode mogu uzrokovati fizičko uništenje sustava i infrastrukture.</t>
  </si>
  <si>
    <t>Fizički napadi mogu prouzrokovati značajnu štetu i prekid rada.</t>
  </si>
  <si>
    <t>Problemi s napajanjem mogu zaustaviti ključne sustave.</t>
  </si>
  <si>
    <t>Neprepoznati incidenti mogu uzrokovati veće posljedice kasnije.</t>
  </si>
  <si>
    <t>Nepouzdanost ovisnih sustava može uzrokovati neočekivane prekide.</t>
  </si>
  <si>
    <t>Sofisticirani napadi mogu narušiti povjerljivost, integritet i dostupnost sustava.</t>
  </si>
  <si>
    <t>Preopterećenje mreže može uzrokovati kašnjenja i nedostupnost sustava.</t>
  </si>
  <si>
    <t>Stražnji ulazi omogućuju neovlašteni pristup podacima i sustavima.</t>
  </si>
  <si>
    <t>Ransomware može šifrirati podatke i uzrokovati gubitak dostupnosti.</t>
  </si>
  <si>
    <t>Loše dizajnirani sustavi mogu biti ranjivi na razne napade i kvarove.</t>
  </si>
  <si>
    <t>Nemogućnost pristupa može zaustaviti ključne poslovne procese.</t>
  </si>
  <si>
    <t>Ljudski faktor može uzrokovati pogreške i propuste u sigurnosti.</t>
  </si>
  <si>
    <t>Neučinkovite kontrole mogu omogućiti napadačima pristup sustavima.</t>
  </si>
  <si>
    <t>Preopterećenost može uzrokovati greške u donošenju odluka ili rukovanju podacima.</t>
  </si>
  <si>
    <t>Gubitak tokena ili lozinki može omogućiti neovlašteni pristup sustavima.</t>
  </si>
  <si>
    <t>Pogrešna konfiguracija može dovesti do ranjivosti sustava.</t>
  </si>
  <si>
    <t>Napadi socijalnog inženjeringa iskorištavaju ljudsku nesmotrenost.</t>
  </si>
  <si>
    <t>Nepouzdani partneri mogu zloupotrijebiti povjerljive informacije.</t>
  </si>
  <si>
    <t>Takvi događaji mogu uzrokovati potpuni prekid poslovanja.</t>
  </si>
  <si>
    <t>Kršenje ugovora može uzrokovati pravne i financijske posljedice.</t>
  </si>
  <si>
    <t>Zaposlenici s lošim namjerama mogu zloupotrijebiti podatke.</t>
  </si>
  <si>
    <t>Neočekivani događaji mogu izazvati prekide u poslovanju.</t>
  </si>
  <si>
    <t>Tehničke ranjivosti i manipulacija korisnika (social engineering).</t>
  </si>
  <si>
    <t>Aktivnosti cyberkriminalaca, neadekvatna enkripcija.</t>
  </si>
  <si>
    <t>Niska razina kontrole nad dijeljenjem i korištenjem osjetljivih dokumenata.</t>
  </si>
  <si>
    <t>Uslijed nedovoljnih procedura zaštite privatnosti može doći do zloupotrebe podataka.</t>
  </si>
  <si>
    <t>Nedovoljna provjera i kontrola trećih strana koje imaju pristup osjetljivim podacima.</t>
  </si>
  <si>
    <t>Interni prijestupi ili neovlašteni pristup zbog nedovoljne kontrole korisničkih prava.</t>
  </si>
  <si>
    <t>Loše strategije ili nepouzdani savjetnici.</t>
  </si>
  <si>
    <t>Nedostatak pravila o jednakosti i raznolikosti.</t>
  </si>
  <si>
    <t>Nepotpuni nadzor ili nepridržavanje etičkih standarda.</t>
  </si>
  <si>
    <t>Nedovoljno testiranje ili nepravilna implementacija.</t>
  </si>
  <si>
    <t>Nedostatak procedura za praćenje promjena.</t>
  </si>
  <si>
    <t>Nejasne upute ili slaba interna komunikacija.</t>
  </si>
  <si>
    <t>Nedovoljno praćenje zakonskih i regulatornih zahtjeva.</t>
  </si>
  <si>
    <t>Stalni pokušaji iskorištavanja ranjivosti u sustavima.</t>
  </si>
  <si>
    <t>Nepoštivanje etičkih smjernica ili nedovoljna kontrola.</t>
  </si>
  <si>
    <t>Rast broja sofisticiranih malware napada.</t>
  </si>
  <si>
    <t>Nedovoljna provjera autentičnosti.</t>
  </si>
  <si>
    <t>Brzo rastući broj nepoznatih prijetnji koje iskorištavaju nove ranjivosti.</t>
  </si>
  <si>
    <t>Interna zloupotreba pristupa ili napadi izvana.</t>
  </si>
  <si>
    <t>Nedovoljna zaštita podataka ili tehnički kvarovi.</t>
  </si>
  <si>
    <t>Interna ili eksterna zlonamjerna aktivnost s ciljem prekida poslovanja.</t>
  </si>
  <si>
    <t>Nedovoljno upravljanje znanjem i motivacijom ključnih radnika.</t>
  </si>
  <si>
    <t>Nedostatna otpornost sustava i resursa za podršku kontinuitetu usluga.</t>
  </si>
  <si>
    <t>Ciljane aktivnosti za preopterećenje mreže ili servera.</t>
  </si>
  <si>
    <t>Povećana učestalost sofisticiranih cyber napada i tehničkih kvarova.</t>
  </si>
  <si>
    <t>Nepotpuna zaštita podataka i sigurnosne kopije.</t>
  </si>
  <si>
    <t>Neadekvatno održavanje i nadzor opreme.</t>
  </si>
  <si>
    <t>Nedovoljna briga o sigurnosti na radu i zaštiti zdravlja.</t>
  </si>
  <si>
    <t>Nedostatak obuke i procesa za smanjenje ljudskih pogrešaka.</t>
  </si>
  <si>
    <t>Nedovoljno planiranje kapaciteta i resursa.</t>
  </si>
  <si>
    <t>Nedostatak otpornosti na vanjske prirodne faktore.</t>
  </si>
  <si>
    <t>Rastuća prijetnja fizičkog nasilja prema infrastrukturi i osoblju.</t>
  </si>
  <si>
    <t>Nedostatak rezervnog napajanja i zaštitnih sustava.</t>
  </si>
  <si>
    <t>Nedovoljno praćenje i izvještavanje o incidentima.</t>
  </si>
  <si>
    <t>Slaba provjera vanjskih dobavljača i usluga.</t>
  </si>
  <si>
    <t>Dugotrajni ciljani napadi sa sofisticiranim tehnikama eksfiltracije podataka.</t>
  </si>
  <si>
    <t>Nedostatak planiranja kapaciteta mreže ili aplikacija.</t>
  </si>
  <si>
    <t>Korištenje loših sigurnosnih praksi u razvoju ili konfiguraciji sustava.</t>
  </si>
  <si>
    <t>Porast sofisticiranih ransomware napada na organizacije svih veličina.</t>
  </si>
  <si>
    <t>Nedovoljna provjera i analiza tijekom faze dizajniranja sustava.</t>
  </si>
  <si>
    <t>Nedostatak rezervnih planova i procedura za kontinuitet poslovanja.</t>
  </si>
  <si>
    <t>Nedostatak obuke i svijesti o sigurnosnim rizicima.</t>
  </si>
  <si>
    <t>Nepotpune sigurnosne politike ili aljkava implementacija kontrola.</t>
  </si>
  <si>
    <t>Nepostojeći procesi za filtriranje i prioritizaciju informacija.</t>
  </si>
  <si>
    <t>Nedovoljna zaštita vjerodajnica od krađe i zloupotrebe.</t>
  </si>
  <si>
    <t>Slabe kontrole tijekom postavljanja sustava i promjena.</t>
  </si>
  <si>
    <t>Povećana upotreba društvenih mreža i neznanje zaposlenika o prijetnjama.</t>
  </si>
  <si>
    <t>Nedostatak rigorozne provjere partnera i dobavljača</t>
  </si>
  <si>
    <t>Iako rijetko, šteta može biti katastrofalna.</t>
  </si>
  <si>
    <t>Nedovoljno razumijevanje ugovora i njihovih implikacija.</t>
  </si>
  <si>
    <t>Nedostatne kontrole i praćenje aktivnosti zaposlenika.</t>
  </si>
  <si>
    <t>Nedostatak pripreme za nepoznate rizike.</t>
  </si>
  <si>
    <t>R-127</t>
  </si>
  <si>
    <t>R-128</t>
  </si>
  <si>
    <t>R-129</t>
  </si>
  <si>
    <t>R-130</t>
  </si>
  <si>
    <t>R-131</t>
  </si>
  <si>
    <t>R-132</t>
  </si>
  <si>
    <t>R-133</t>
  </si>
  <si>
    <t>R-134</t>
  </si>
  <si>
    <t>R-135</t>
  </si>
  <si>
    <t>R-136</t>
  </si>
  <si>
    <t>R-137</t>
  </si>
  <si>
    <t>R-138</t>
  </si>
  <si>
    <t>R-139</t>
  </si>
  <si>
    <t>R-140</t>
  </si>
  <si>
    <t>R-141</t>
  </si>
  <si>
    <t>R-142</t>
  </si>
  <si>
    <t>R-143</t>
  </si>
  <si>
    <t>R-144</t>
  </si>
  <si>
    <t>R-145</t>
  </si>
  <si>
    <t>R-146</t>
  </si>
  <si>
    <t>R-147</t>
  </si>
  <si>
    <t>R-148</t>
  </si>
  <si>
    <t>R-149</t>
  </si>
  <si>
    <t>R-150</t>
  </si>
  <si>
    <t>R-151</t>
  </si>
  <si>
    <t>R-152</t>
  </si>
  <si>
    <t>R-153</t>
  </si>
  <si>
    <t>R-154</t>
  </si>
  <si>
    <t>R-155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</si>
  <si>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</si>
  <si>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</si>
  <si>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</si>
  <si>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</si>
  <si>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</si>
  <si>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</si>
  <si>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</si>
  <si>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</si>
  <si>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</si>
  <si>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</si>
  <si>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</si>
  <si>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</si>
  <si>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</si>
  <si>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</si>
  <si>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</si>
  <si>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</si>
  <si>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</si>
  <si>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</si>
  <si>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</si>
  <si>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</si>
  <si>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</si>
  <si>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</si>
  <si>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</si>
  <si>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</si>
  <si>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Sustavi su često meta ciljanih napada zbog vrijednih podataka.</t>
  </si>
  <si>
    <t>Neprekidni pokušaji hakiranja i ciljanja osjetljivih podataka.</t>
  </si>
  <si>
    <t>Djelatnici tvrtke namjerno provode aktivnosti na osobnim računalima i  drugim resursima na način da prekomjerno iskorištavaju sistemski resursi (diskovni prostor, memorija, procesor, mreža…)</t>
  </si>
  <si>
    <t>Rad središnje računalne opreme, poslužitelja i  središnjih poslovnih aplikacija je obustavljen ili značajno narušen uslijed prekida rada  vanjskog davatelja usluga</t>
  </si>
  <si>
    <t xml:space="preserve">Prijedlog mjere: cold spare oprema. Vitalni uređaji nabavljaju se po +1 principu (switchevi) tako da u slučaju ispadu opreme administrator može zamijeniti zahvaćeni neispravni uređaj. </t>
  </si>
  <si>
    <t>Prihvaćena mjera: implementacija alternativnog mrežnog pristupa. Napomena: poslovna odluka je da je prihvatljivo čekati npr. 3-5 dana za novi uređaj. A npr. switch se live konfig stavi na dostupno mj. i u sl. potrebe, mijenja se uređaj sa prethodno učitanim backupiranim konfigom</t>
  </si>
  <si>
    <t>Napomena: Alternativni pristup bio bi Video nadzor i nadzirati ulaz u prostoriju uz pismenu evidenciju.</t>
  </si>
  <si>
    <t>Dokaz pravilnika je ispis pravila sa firewalla</t>
  </si>
  <si>
    <t>DLP rjeenje je Sharepint. Reći ću tvrtka u narednom periodu namjerava uložiti u sustav za nadzor aktivonosti nad podacima i dokumentima. Klasifikacija dokumenata</t>
  </si>
  <si>
    <t xml:space="preserve">Odobren cijeli paket mjera za unapređenje sigurnosti prema prijedlozima. Implementacija Patch Managementa. </t>
  </si>
  <si>
    <t>Prijedlog mjere: pravilnikom regulirati zabranu dijeljenja pristupa izmešu djelatnika I osigurati upravljanje pristupom kroz proceduru - dakle zahtjev voditelju odjela koji onda šalje daljnji zahtjev sistem administratoru sa vremenskim okvirom pristupa.</t>
  </si>
  <si>
    <t>Prijedlog mjere: pravilnikom zabraniti pohranu sadržaja koji predstavlja intelektualno vlasništvo drugih osoba I organizacija a nije vezano za poslovanje.</t>
  </si>
  <si>
    <t>Prijedlog mjere: 1. pravilnikom ograničiti pravo korištenja resursa samo na onoliko koliko je potrebno za potrebe nesmetanog odvijanja dnevnih radnih aktivnosti. 2. konfiguracijom firewalla onemogućiti što je više moguće aktivnosti koje nemaju veze sa poslovanjem (npr. crypto mining).</t>
  </si>
  <si>
    <t>Prijedlog mjere: implementacija Domain File Server Audit policy-a. Alternativno korištenjem alata razvijenih od treće strane.</t>
  </si>
  <si>
    <t>Prijedlog mjere: pravilnik (ne znam koji) koji bi branio odnošenje sa uređaja. Druga opcija, početak ispisa uz korištenje PIN-a, ako je tehnički izvedivo svaki korisnik dobiva svoj PIN koji koristi za početak ispisa dokumenata koje poslao na ispis. Na taj način nije moguće da netko drugi pregleda ili uzme dokumente.</t>
  </si>
  <si>
    <t>Prijedlog mjere: osiguranje fall-back podrške sa drugom tvrtkom kojoj se daju potrebni pristupni podaci i  konfiguracija sustava u slučaju nužde.</t>
  </si>
  <si>
    <t>Prijedelog mjere: u tako ekstremnom slučaju se traži odmah sljedeći provider i pruža uslugu na bazičnoj razini dok se postojeće stanje ne ispravi.</t>
  </si>
  <si>
    <t>Prijedlog mjere: sa ISP-om dogovoriti sekundarnu vezu s Internetom. Firewall ima uslugu instant replacement, gdje u slučaju kritičnog kvara, dobavljač u roku od 24h šalje sa skladišta novi uređaj.</t>
  </si>
  <si>
    <t>Uredski prostor</t>
  </si>
  <si>
    <t>Server sobe</t>
  </si>
  <si>
    <t>Ograničenje fizičkog pristupa i video nadzor ulaza.</t>
  </si>
  <si>
    <t>Video nadzor i pisana evidencija pristupa.</t>
  </si>
  <si>
    <t>Implementacija cijelog paketa sigurnosnih mjera i Patch Management.</t>
  </si>
  <si>
    <t>Formalizacija zahtjeva za pristup uz nadzor IT odjela.</t>
  </si>
  <si>
    <t>Implementacija zabrane neovlaštenog sadržaja.</t>
  </si>
  <si>
    <t>Implementacija sigurnog ispisa putem PIN autentikacije.</t>
  </si>
  <si>
    <t>Dogovor s vanjskim dobavljačem za hitnu podršku.</t>
  </si>
  <si>
    <t>Definiranje plana za brzu zamjenu pružatelja usluga.</t>
  </si>
  <si>
    <t>Ugovaranje dodatne internetske veze i sigurnosne zamjene uređaja.</t>
  </si>
  <si>
    <t>Rizici</t>
  </si>
  <si>
    <t>Operative impact</t>
  </si>
  <si>
    <t>Operativni utjecaj</t>
  </si>
  <si>
    <t>Operational impact (operativni utjecaj) – dodatna dimenzija koja procjenjuje koliko bi gubitak imovine utjecao na poslovne procese, financije, reputaciju ili pravnu usklađenost.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</si>
</sst>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
      <sz val="9"/>
      <color theme="1"/>
      <name val="Calibri"/>
      <family val="2"/>
      <charset val="238"/>
      <scheme val="minor"/>
    </font>
    <font>
      <sz val="10"/>
      <name val="Arial"/>
      <family val="2"/>
      <charset val="238"/>
    </font>
    <font>
      <sz val="10"/>
      <name val="Arial"/>
      <family val="2"/>
      <charset val="238"/>
    </font>
    <font>
      <i/>
      <sz val="11"/>
      <color theme="1"/>
      <name val="Calibri"/>
      <family val="2"/>
      <charset val="238"/>
      <scheme val="minor"/>
    </font>
    <font>
      <sz val="9"/>
      <name val="Calibri"/>
      <family val="2"/>
      <charset val="238"/>
      <scheme val="minor"/>
    </font>
    <font>
      <b/>
      <sz val="16"/>
      <name val="Calibri"/>
      <family val="2"/>
      <charset val="238"/>
      <scheme val="minor"/>
    </font>
    <font>
      <b/>
      <sz val="10"/>
      <color theme="1"/>
      <name val="Calibri"/>
      <family val="2"/>
      <charset val="238"/>
      <scheme val="minor"/>
    </font>
    <font>
      <sz val="10"/>
      <color theme="1"/>
      <name val="Calibri"/>
      <family val="2"/>
      <charset val="238"/>
      <scheme val="minor"/>
    </font>
    <font>
      <sz val="11"/>
      <color theme="1"/>
      <name val="Calibri"/>
      <family val="2"/>
      <scheme val="minor"/>
    </font>
    <font>
      <sz val="8"/>
      <name val="Calibri"/>
      <family val="2"/>
      <charset val="238"/>
      <scheme val="minor"/>
    </font>
    <font>
      <u/>
      <sz val="11"/>
      <color theme="1"/>
      <name val="Calibri"/>
      <family val="2"/>
      <charset val="238"/>
      <scheme val="minor"/>
    </font>
    <font>
      <b/>
      <sz val="8"/>
      <color theme="1"/>
      <name val="Calibri"/>
      <family val="2"/>
      <charset val="238"/>
      <scheme val="minor"/>
    </font>
    <font>
      <i/>
      <sz val="8"/>
      <color theme="1"/>
      <name val="Calibri"/>
      <family val="2"/>
      <charset val="238"/>
      <scheme val="minor"/>
    </font>
    <font>
      <sz val="8"/>
      <color theme="1"/>
      <name val="Calibri"/>
      <family val="2"/>
      <charset val="238"/>
      <scheme val="minor"/>
    </font>
  </fonts>
  <fills count="13">
    <fill>
      <patternFill patternType="none"/>
    </fill>
    <fill>
      <patternFill patternType="gray125"/>
    </fill>
    <fill>
      <patternFill patternType="solid">
        <fgColor rgb="FFCCEC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4.9989318521683403E-2"/>
        <bgColor indexed="64"/>
      </patternFill>
    </fill>
    <fill>
      <gradientFill degree="90">
        <stop position="0">
          <color rgb="FF800000"/>
        </stop>
        <stop position="0.5">
          <color rgb="FFFFFFFF"/>
        </stop>
        <stop position="1">
          <color rgb="FF800000"/>
        </stop>
      </gradientFill>
    </fill>
    <fill>
      <patternFill patternType="solid">
        <fgColor theme="0"/>
        <bgColor indexed="64"/>
      </patternFill>
    </fill>
    <fill>
      <patternFill patternType="solid">
        <fgColor theme="5" tint="0.79998168889431442"/>
        <bgColor indexed="64"/>
      </patternFill>
    </fill>
    <fill>
      <patternFill patternType="solid">
        <fgColor rgb="FF92D050"/>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6">
    <xf numFmtId="0" fontId="0" fillId="0" borderId="0"/>
    <xf numFmtId="0" fontId="5" fillId="0" borderId="0"/>
    <xf numFmtId="0" fontId="5" fillId="0" borderId="0"/>
    <xf numFmtId="0" fontId="6" fillId="0" borderId="0"/>
    <xf numFmtId="0" fontId="1" fillId="0" borderId="0"/>
    <xf numFmtId="9" fontId="5" fillId="0" borderId="0" applyFont="0" applyFill="0" applyBorder="0" applyAlignment="0" applyProtection="0"/>
  </cellStyleXfs>
  <cellXfs count="44">
    <xf numFmtId="0" fontId="0" fillId="0" borderId="0" xfId="0"/>
    <xf numFmtId="0" fontId="4" fillId="2" borderId="2" xfId="0" applyFont="1" applyFill="1" applyBorder="1" applyAlignment="1">
      <alignment wrapText="1"/>
    </xf>
    <xf numFmtId="0" fontId="8" fillId="3" borderId="2" xfId="0" applyFont="1" applyFill="1" applyBorder="1" applyAlignment="1">
      <alignment wrapText="1"/>
    </xf>
    <xf numFmtId="0" fontId="8" fillId="2" borderId="2" xfId="0" applyFont="1" applyFill="1" applyBorder="1" applyAlignment="1">
      <alignment wrapText="1"/>
    </xf>
    <xf numFmtId="0" fontId="4" fillId="7" borderId="2" xfId="0" applyFont="1" applyFill="1" applyBorder="1" applyAlignment="1">
      <alignment wrapText="1"/>
    </xf>
    <xf numFmtId="0" fontId="8" fillId="7" borderId="2" xfId="0" applyFont="1" applyFill="1" applyBorder="1" applyAlignment="1">
      <alignment wrapText="1"/>
    </xf>
    <xf numFmtId="0" fontId="8" fillId="5" borderId="2" xfId="0" applyFont="1" applyFill="1" applyBorder="1" applyAlignment="1">
      <alignment wrapText="1"/>
    </xf>
    <xf numFmtId="0" fontId="0" fillId="0" borderId="0" xfId="0" applyAlignment="1">
      <alignment horizontal="left"/>
    </xf>
    <xf numFmtId="0" fontId="0" fillId="0" borderId="0" xfId="0" applyAlignment="1">
      <alignment horizontal="left" vertical="center"/>
    </xf>
    <xf numFmtId="0" fontId="0" fillId="0" borderId="0" xfId="0" applyAlignment="1">
      <alignment vertical="center"/>
    </xf>
    <xf numFmtId="0" fontId="0" fillId="0" borderId="0" xfId="0" applyAlignment="1">
      <alignment wrapText="1"/>
    </xf>
    <xf numFmtId="0" fontId="0" fillId="8" borderId="0" xfId="0" applyFill="1" applyAlignment="1">
      <alignment wrapText="1"/>
    </xf>
    <xf numFmtId="0" fontId="0" fillId="8" borderId="0" xfId="0" applyFill="1"/>
    <xf numFmtId="14" fontId="10" fillId="4" borderId="2" xfId="0" applyNumberFormat="1" applyFont="1" applyFill="1" applyBorder="1" applyAlignment="1">
      <alignment horizontal="center" vertical="center"/>
    </xf>
    <xf numFmtId="0" fontId="10" fillId="4" borderId="2" xfId="0" applyFont="1" applyFill="1" applyBorder="1" applyAlignment="1">
      <alignment horizontal="center" vertical="center"/>
    </xf>
    <xf numFmtId="0" fontId="10" fillId="4" borderId="2" xfId="0" applyFont="1" applyFill="1" applyBorder="1" applyAlignment="1">
      <alignment horizontal="center" vertical="center" wrapText="1"/>
    </xf>
    <xf numFmtId="0" fontId="11" fillId="11" borderId="2" xfId="0" applyFont="1" applyFill="1" applyBorder="1" applyAlignment="1">
      <alignment horizontal="left" vertical="top" wrapText="1"/>
    </xf>
    <xf numFmtId="14" fontId="11" fillId="0" borderId="2" xfId="0" applyNumberFormat="1" applyFont="1" applyBorder="1" applyAlignment="1">
      <alignment horizontal="center" vertical="center" wrapText="1"/>
    </xf>
    <xf numFmtId="14" fontId="10" fillId="4" borderId="2" xfId="0" applyNumberFormat="1" applyFont="1" applyFill="1" applyBorder="1" applyAlignment="1">
      <alignment horizontal="center" vertical="center" wrapText="1"/>
    </xf>
    <xf numFmtId="14" fontId="10" fillId="4" borderId="3" xfId="0" applyNumberFormat="1" applyFont="1" applyFill="1" applyBorder="1" applyAlignment="1">
      <alignment horizontal="center" vertical="center" wrapText="1"/>
    </xf>
    <xf numFmtId="0" fontId="0" fillId="10" borderId="2" xfId="0" applyFill="1" applyBorder="1" applyAlignment="1">
      <alignment vertical="center" wrapText="1"/>
    </xf>
    <xf numFmtId="0" fontId="12" fillId="10" borderId="2" xfId="0" applyFont="1" applyFill="1" applyBorder="1" applyAlignment="1">
      <alignment vertical="center" wrapText="1"/>
    </xf>
    <xf numFmtId="0" fontId="10" fillId="12" borderId="2" xfId="0" applyFont="1" applyFill="1" applyBorder="1" applyAlignment="1">
      <alignment horizontal="center" vertical="center"/>
    </xf>
    <xf numFmtId="0" fontId="11" fillId="12" borderId="2" xfId="0" applyFont="1" applyFill="1" applyBorder="1" applyAlignment="1">
      <alignment vertical="center" wrapText="1"/>
    </xf>
    <xf numFmtId="0" fontId="2" fillId="0" borderId="0" xfId="0" applyFont="1"/>
    <xf numFmtId="0" fontId="12" fillId="0" borderId="0" xfId="0" applyFont="1"/>
    <xf numFmtId="0" fontId="7" fillId="0" borderId="0" xfId="0" applyFont="1"/>
    <xf numFmtId="0" fontId="3" fillId="0" borderId="1" xfId="0" applyFont="1" applyBorder="1" applyAlignment="1">
      <alignment wrapText="1"/>
    </xf>
    <xf numFmtId="0" fontId="4" fillId="5" borderId="2" xfId="0" applyFont="1" applyFill="1" applyBorder="1" applyAlignment="1">
      <alignment wrapText="1"/>
    </xf>
    <xf numFmtId="0" fontId="0" fillId="0" borderId="2" xfId="0" applyBorder="1" applyAlignment="1">
      <alignment horizontal="left" vertical="center" wrapText="1"/>
    </xf>
    <xf numFmtId="0" fontId="0" fillId="0" borderId="2" xfId="0" applyBorder="1" applyAlignment="1">
      <alignment horizontal="left" vertical="center"/>
    </xf>
    <xf numFmtId="0" fontId="14" fillId="0" borderId="0" xfId="0" applyFont="1"/>
    <xf numFmtId="0" fontId="0" fillId="11" borderId="2" xfId="0" applyFill="1" applyBorder="1" applyAlignment="1">
      <alignment wrapText="1"/>
    </xf>
    <xf numFmtId="0" fontId="11" fillId="11" borderId="2" xfId="0" applyFont="1" applyFill="1" applyBorder="1" applyAlignment="1">
      <alignment vertical="center" wrapText="1"/>
    </xf>
    <xf numFmtId="0" fontId="15" fillId="4" borderId="2" xfId="0" applyFont="1" applyFill="1" applyBorder="1" applyAlignment="1">
      <alignment horizontal="center" vertical="center"/>
    </xf>
    <xf numFmtId="0" fontId="16" fillId="6" borderId="0" xfId="0" applyFont="1" applyFill="1" applyAlignment="1">
      <alignment horizontal="center" vertical="center" wrapText="1"/>
    </xf>
    <xf numFmtId="0" fontId="17" fillId="0" borderId="0" xfId="0" applyFont="1"/>
    <xf numFmtId="0" fontId="10" fillId="0" borderId="4" xfId="0" applyFont="1" applyBorder="1" applyAlignment="1">
      <alignment horizontal="center" wrapText="1"/>
    </xf>
    <xf numFmtId="0" fontId="10" fillId="0" borderId="1" xfId="0" applyFont="1" applyBorder="1" applyAlignment="1">
      <alignment horizontal="center" wrapText="1"/>
    </xf>
    <xf numFmtId="0" fontId="10" fillId="0" borderId="5" xfId="0" applyFont="1" applyBorder="1" applyAlignment="1">
      <alignment horizontal="center" wrapText="1"/>
    </xf>
    <xf numFmtId="0" fontId="9" fillId="9" borderId="6" xfId="1" applyFont="1" applyFill="1" applyBorder="1" applyAlignment="1">
      <alignment horizontal="center" vertical="center" shrinkToFit="1"/>
    </xf>
    <xf numFmtId="0" fontId="9" fillId="9" borderId="0" xfId="1" applyFont="1" applyFill="1" applyAlignment="1">
      <alignment horizontal="center" vertical="center" shrinkToFit="1"/>
    </xf>
    <xf numFmtId="0" fontId="0" fillId="0" borderId="0" xfId="0" applyAlignment="1">
      <alignment horizontal="left" wrapText="1"/>
    </xf>
    <xf numFmtId="0" fontId="0" fillId="0" borderId="0" xfId="0" applyAlignment="1">
      <alignment horizontal="left"/>
    </xf>
  </cellXfs>
  <cellStyles count="6">
    <cellStyle name="=D:\WINNT\SYSTEM32\COMMAND.COM 2" xfId="1" xr:uid="{00000000-0005-0000-0000-000000000000}"/>
    <cellStyle name="Normal" xfId="0" builtinId="0"/>
    <cellStyle name="Normal 2" xfId="2" xr:uid="{00000000-0005-0000-0000-000002000000}"/>
    <cellStyle name="Normal 3" xfId="4" xr:uid="{00000000-0005-0000-0000-000003000000}"/>
    <cellStyle name="Normal 4" xfId="3" xr:uid="{00000000-0005-0000-0000-000004000000}"/>
    <cellStyle name="Percent 2" xfId="5" xr:uid="{00000000-0005-0000-0000-000005000000}"/>
  </cellStyles>
  <dxfs count="9">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CCE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54429</xdr:colOff>
      <xdr:row>2</xdr:row>
      <xdr:rowOff>381000</xdr:rowOff>
    </xdr:from>
    <xdr:to>
      <xdr:col>23</xdr:col>
      <xdr:colOff>479666</xdr:colOff>
      <xdr:row>8</xdr:row>
      <xdr:rowOff>78642</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974036" y="762000"/>
          <a:ext cx="5323809" cy="34380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N183"/>
  <sheetViews>
    <sheetView zoomScale="130" zoomScaleNormal="130" workbookViewId="0">
      <pane ySplit="2" topLeftCell="A69" activePane="bottomLeft" state="frozen"/>
      <selection pane="bottomLeft" activeCell="L51" sqref="L51"/>
    </sheetView>
  </sheetViews>
  <sheetFormatPr baseColWidth="10" defaultColWidth="8.83203125" defaultRowHeight="15" x14ac:dyDescent="0.2"/>
  <cols>
    <col min="1" max="1" width="6.1640625" bestFit="1" customWidth="1"/>
    <col min="2" max="2" width="33.83203125" customWidth="1"/>
    <col min="3" max="3" width="17.83203125" customWidth="1"/>
    <col min="4" max="4" width="29.1640625" customWidth="1"/>
    <col min="5" max="5" width="22" customWidth="1"/>
    <col min="6" max="9" width="5.1640625" customWidth="1"/>
    <col min="10" max="10" width="9.33203125" customWidth="1"/>
    <col min="11" max="11" width="9.1640625" customWidth="1"/>
    <col min="13" max="13" width="8.83203125" hidden="1" customWidth="1"/>
    <col min="14" max="14" width="7" customWidth="1"/>
  </cols>
  <sheetData>
    <row r="1" spans="1:14" ht="35.25" customHeight="1" x14ac:dyDescent="0.25">
      <c r="B1" s="27" t="s">
        <v>699</v>
      </c>
      <c r="C1" s="27"/>
      <c r="D1" s="27"/>
      <c r="E1" s="27"/>
      <c r="F1" s="27"/>
      <c r="G1" s="27"/>
      <c r="H1" s="27"/>
      <c r="I1" s="27"/>
    </row>
    <row r="2" spans="1:14" s="36" customFormat="1" ht="35" customHeight="1" x14ac:dyDescent="0.15">
      <c r="A2" s="34" t="s">
        <v>238</v>
      </c>
      <c r="B2" s="34" t="s">
        <v>0</v>
      </c>
      <c r="C2" s="34" t="s">
        <v>27</v>
      </c>
      <c r="D2" s="34" t="s">
        <v>28</v>
      </c>
      <c r="E2" s="34" t="s">
        <v>29</v>
      </c>
      <c r="F2" s="34" t="s">
        <v>1</v>
      </c>
      <c r="G2" s="34" t="s">
        <v>2</v>
      </c>
      <c r="H2" s="34" t="s">
        <v>3</v>
      </c>
      <c r="I2" s="34" t="s">
        <v>4</v>
      </c>
      <c r="J2" s="35" t="s">
        <v>403</v>
      </c>
      <c r="K2" s="35" t="s">
        <v>394</v>
      </c>
      <c r="L2" s="35" t="s">
        <v>404</v>
      </c>
      <c r="N2" s="35" t="s">
        <v>401</v>
      </c>
    </row>
    <row r="3" spans="1:14" x14ac:dyDescent="0.2">
      <c r="A3" s="2" t="s">
        <v>239</v>
      </c>
      <c r="B3" s="2" t="s">
        <v>17</v>
      </c>
      <c r="C3" s="2" t="s">
        <v>14</v>
      </c>
      <c r="D3" s="2" t="s">
        <v>15</v>
      </c>
      <c r="E3" s="2" t="s">
        <v>174</v>
      </c>
      <c r="F3" s="2">
        <v>2</v>
      </c>
      <c r="G3" s="2">
        <v>1</v>
      </c>
      <c r="H3" s="2">
        <v>1</v>
      </c>
      <c r="I3" s="2">
        <v>1</v>
      </c>
      <c r="J3">
        <f t="shared" ref="J3:J34" si="0">MAX(F3:I3)</f>
        <v>2</v>
      </c>
      <c r="K3">
        <v>1</v>
      </c>
      <c r="L3">
        <f>J3*K3</f>
        <v>2</v>
      </c>
      <c r="M3" t="str">
        <f t="shared" ref="M3:M19" si="1">A3</f>
        <v>R-001</v>
      </c>
      <c r="N3" t="str">
        <f>VLOOKUP(L3,Upute!$B$43:$D$46,3,TRUE)</f>
        <v>Nizak</v>
      </c>
    </row>
    <row r="4" spans="1:14" x14ac:dyDescent="0.2">
      <c r="A4" s="2" t="s">
        <v>240</v>
      </c>
      <c r="B4" s="2" t="s">
        <v>17</v>
      </c>
      <c r="C4" s="2" t="s">
        <v>14</v>
      </c>
      <c r="D4" s="2" t="s">
        <v>15</v>
      </c>
      <c r="E4" s="2" t="s">
        <v>175</v>
      </c>
      <c r="F4" s="2">
        <v>1</v>
      </c>
      <c r="G4" s="2">
        <v>2</v>
      </c>
      <c r="H4" s="2">
        <v>1</v>
      </c>
      <c r="I4" s="2">
        <v>1</v>
      </c>
      <c r="J4">
        <f t="shared" si="0"/>
        <v>2</v>
      </c>
      <c r="K4">
        <v>1</v>
      </c>
      <c r="L4">
        <f>J4*K4</f>
        <v>2</v>
      </c>
      <c r="M4" t="str">
        <f t="shared" si="1"/>
        <v>R-002</v>
      </c>
      <c r="N4" t="str">
        <f>VLOOKUP(L4,Upute!$B$43:$D$46,3,TRUE)</f>
        <v>Nizak</v>
      </c>
    </row>
    <row r="5" spans="1:14" x14ac:dyDescent="0.2">
      <c r="A5" s="2" t="s">
        <v>241</v>
      </c>
      <c r="B5" s="2" t="s">
        <v>17</v>
      </c>
      <c r="C5" s="2" t="s">
        <v>14</v>
      </c>
      <c r="D5" s="2" t="s">
        <v>18</v>
      </c>
      <c r="E5" s="2" t="s">
        <v>175</v>
      </c>
      <c r="F5" s="2">
        <v>1</v>
      </c>
      <c r="G5" s="2">
        <v>2</v>
      </c>
      <c r="H5" s="2">
        <v>1</v>
      </c>
      <c r="I5" s="2">
        <v>1</v>
      </c>
      <c r="J5">
        <f t="shared" si="0"/>
        <v>2</v>
      </c>
      <c r="K5">
        <v>1</v>
      </c>
      <c r="L5">
        <f>J5*K5</f>
        <v>2</v>
      </c>
      <c r="M5" t="str">
        <f t="shared" si="1"/>
        <v>R-003</v>
      </c>
      <c r="N5" t="str">
        <f>VLOOKUP(L5,Upute!$B$43:$D$46,3,TRUE)</f>
        <v>Nizak</v>
      </c>
    </row>
    <row r="6" spans="1:14" x14ac:dyDescent="0.2">
      <c r="A6" s="2" t="s">
        <v>242</v>
      </c>
      <c r="B6" s="2" t="s">
        <v>17</v>
      </c>
      <c r="C6" s="2" t="s">
        <v>14</v>
      </c>
      <c r="D6" s="2" t="s">
        <v>16</v>
      </c>
      <c r="E6" s="2" t="s">
        <v>175</v>
      </c>
      <c r="F6" s="2">
        <v>1</v>
      </c>
      <c r="G6" s="2">
        <v>2</v>
      </c>
      <c r="H6" s="2">
        <v>1</v>
      </c>
      <c r="I6" s="2">
        <v>1</v>
      </c>
      <c r="J6">
        <f t="shared" si="0"/>
        <v>2</v>
      </c>
      <c r="K6">
        <v>2</v>
      </c>
      <c r="L6">
        <f>J6*K6</f>
        <v>4</v>
      </c>
      <c r="M6" t="str">
        <f t="shared" si="1"/>
        <v>R-004</v>
      </c>
      <c r="N6" t="str">
        <f>VLOOKUP(L6,Upute!$B$43:$D$46,3,TRUE)</f>
        <v>Nizak</v>
      </c>
    </row>
    <row r="7" spans="1:14" ht="40" x14ac:dyDescent="0.2">
      <c r="A7" s="2" t="s">
        <v>243</v>
      </c>
      <c r="B7" s="2" t="s">
        <v>17</v>
      </c>
      <c r="C7" s="2" t="s">
        <v>30</v>
      </c>
      <c r="D7" s="2" t="s">
        <v>5</v>
      </c>
      <c r="E7" s="2" t="s">
        <v>7</v>
      </c>
      <c r="F7" s="2">
        <v>1</v>
      </c>
      <c r="G7" s="2">
        <v>1</v>
      </c>
      <c r="H7" s="2">
        <v>1</v>
      </c>
      <c r="I7" s="2">
        <v>1</v>
      </c>
      <c r="J7">
        <f t="shared" si="0"/>
        <v>1</v>
      </c>
      <c r="K7">
        <v>1</v>
      </c>
      <c r="L7">
        <f t="shared" ref="L7:L67" si="2">J7*K7</f>
        <v>1</v>
      </c>
      <c r="M7" t="str">
        <f t="shared" si="1"/>
        <v>R-005</v>
      </c>
      <c r="N7" t="str">
        <f>VLOOKUP(L7,Upute!$B$43:$D$46,3,TRUE)</f>
        <v>Nizak</v>
      </c>
    </row>
    <row r="8" spans="1:14" x14ac:dyDescent="0.2">
      <c r="A8" s="2" t="s">
        <v>244</v>
      </c>
      <c r="B8" s="2" t="s">
        <v>17</v>
      </c>
      <c r="C8" s="2" t="s">
        <v>30</v>
      </c>
      <c r="D8" s="2" t="s">
        <v>5</v>
      </c>
      <c r="E8" s="2" t="s">
        <v>6</v>
      </c>
      <c r="F8" s="2">
        <v>1</v>
      </c>
      <c r="G8" s="2">
        <v>1</v>
      </c>
      <c r="H8" s="2">
        <v>1</v>
      </c>
      <c r="I8" s="2">
        <v>1</v>
      </c>
      <c r="J8">
        <f t="shared" si="0"/>
        <v>1</v>
      </c>
      <c r="K8">
        <v>1</v>
      </c>
      <c r="L8">
        <f t="shared" si="2"/>
        <v>1</v>
      </c>
      <c r="M8" t="str">
        <f t="shared" si="1"/>
        <v>R-006</v>
      </c>
      <c r="N8" t="str">
        <f>VLOOKUP(L8,Upute!$B$43:$D$46,3,TRUE)</f>
        <v>Nizak</v>
      </c>
    </row>
    <row r="9" spans="1:14" x14ac:dyDescent="0.2">
      <c r="A9" s="2" t="s">
        <v>245</v>
      </c>
      <c r="B9" s="2" t="s">
        <v>17</v>
      </c>
      <c r="C9" s="2" t="s">
        <v>30</v>
      </c>
      <c r="D9" s="2" t="s">
        <v>5</v>
      </c>
      <c r="E9" s="2" t="s">
        <v>10</v>
      </c>
      <c r="F9" s="2">
        <v>1</v>
      </c>
      <c r="G9" s="2">
        <v>1</v>
      </c>
      <c r="H9" s="2">
        <v>1</v>
      </c>
      <c r="I9" s="2">
        <v>1</v>
      </c>
      <c r="J9">
        <f t="shared" si="0"/>
        <v>1</v>
      </c>
      <c r="K9">
        <v>1</v>
      </c>
      <c r="L9">
        <f t="shared" si="2"/>
        <v>1</v>
      </c>
      <c r="M9" t="str">
        <f t="shared" si="1"/>
        <v>R-007</v>
      </c>
      <c r="N9" t="str">
        <f>VLOOKUP(L9,Upute!$B$43:$D$46,3,TRUE)</f>
        <v>Nizak</v>
      </c>
    </row>
    <row r="10" spans="1:14" x14ac:dyDescent="0.2">
      <c r="A10" s="2" t="s">
        <v>246</v>
      </c>
      <c r="B10" s="2" t="s">
        <v>17</v>
      </c>
      <c r="C10" s="2" t="s">
        <v>30</v>
      </c>
      <c r="D10" s="2" t="s">
        <v>5</v>
      </c>
      <c r="E10" s="2" t="s">
        <v>8</v>
      </c>
      <c r="F10" s="2">
        <v>1</v>
      </c>
      <c r="G10" s="2">
        <v>1</v>
      </c>
      <c r="H10" s="2">
        <v>1</v>
      </c>
      <c r="I10" s="2">
        <v>1</v>
      </c>
      <c r="J10">
        <f t="shared" si="0"/>
        <v>1</v>
      </c>
      <c r="K10">
        <v>1</v>
      </c>
      <c r="L10">
        <f t="shared" si="2"/>
        <v>1</v>
      </c>
      <c r="M10" t="str">
        <f t="shared" si="1"/>
        <v>R-008</v>
      </c>
      <c r="N10" t="str">
        <f>VLOOKUP(L10,Upute!$B$43:$D$46,3,TRUE)</f>
        <v>Nizak</v>
      </c>
    </row>
    <row r="11" spans="1:14" x14ac:dyDescent="0.2">
      <c r="A11" s="2" t="s">
        <v>247</v>
      </c>
      <c r="B11" s="2" t="s">
        <v>17</v>
      </c>
      <c r="C11" s="2" t="s">
        <v>30</v>
      </c>
      <c r="D11" s="2" t="s">
        <v>11</v>
      </c>
      <c r="E11" s="2" t="s">
        <v>6</v>
      </c>
      <c r="F11" s="2">
        <v>1</v>
      </c>
      <c r="G11" s="2">
        <v>1</v>
      </c>
      <c r="H11" s="2">
        <v>1</v>
      </c>
      <c r="I11" s="2">
        <v>1</v>
      </c>
      <c r="J11">
        <f t="shared" si="0"/>
        <v>1</v>
      </c>
      <c r="K11">
        <v>1</v>
      </c>
      <c r="L11">
        <f t="shared" si="2"/>
        <v>1</v>
      </c>
      <c r="M11" t="str">
        <f t="shared" si="1"/>
        <v>R-009</v>
      </c>
      <c r="N11" t="str">
        <f>VLOOKUP(L11,Upute!$B$43:$D$46,3,TRUE)</f>
        <v>Nizak</v>
      </c>
    </row>
    <row r="12" spans="1:14" x14ac:dyDescent="0.2">
      <c r="A12" s="2" t="s">
        <v>248</v>
      </c>
      <c r="B12" s="2" t="s">
        <v>17</v>
      </c>
      <c r="C12" s="2" t="s">
        <v>30</v>
      </c>
      <c r="D12" s="2" t="s">
        <v>11</v>
      </c>
      <c r="E12" s="2" t="s">
        <v>12</v>
      </c>
      <c r="F12" s="2">
        <v>1</v>
      </c>
      <c r="G12" s="2">
        <v>1</v>
      </c>
      <c r="H12" s="2">
        <v>1</v>
      </c>
      <c r="I12" s="2">
        <v>1</v>
      </c>
      <c r="J12">
        <f t="shared" si="0"/>
        <v>1</v>
      </c>
      <c r="K12">
        <v>1</v>
      </c>
      <c r="L12">
        <f t="shared" si="2"/>
        <v>1</v>
      </c>
      <c r="M12" t="str">
        <f t="shared" si="1"/>
        <v>R-010</v>
      </c>
      <c r="N12" t="str">
        <f>VLOOKUP(L12,Upute!$B$43:$D$46,3,TRUE)</f>
        <v>Nizak</v>
      </c>
    </row>
    <row r="13" spans="1:14" x14ac:dyDescent="0.2">
      <c r="A13" s="2" t="s">
        <v>249</v>
      </c>
      <c r="B13" s="2" t="s">
        <v>17</v>
      </c>
      <c r="C13" s="2" t="s">
        <v>30</v>
      </c>
      <c r="D13" s="2" t="s">
        <v>9</v>
      </c>
      <c r="E13" s="2" t="s">
        <v>10</v>
      </c>
      <c r="F13" s="2">
        <v>1</v>
      </c>
      <c r="G13" s="2">
        <v>1</v>
      </c>
      <c r="H13" s="2">
        <v>1</v>
      </c>
      <c r="I13" s="2">
        <v>1</v>
      </c>
      <c r="J13">
        <f t="shared" si="0"/>
        <v>1</v>
      </c>
      <c r="K13">
        <v>2</v>
      </c>
      <c r="L13">
        <f t="shared" si="2"/>
        <v>2</v>
      </c>
      <c r="M13" t="str">
        <f t="shared" si="1"/>
        <v>R-011</v>
      </c>
      <c r="N13" t="str">
        <f>VLOOKUP(L13,Upute!$B$43:$D$46,3,TRUE)</f>
        <v>Nizak</v>
      </c>
    </row>
    <row r="14" spans="1:14" ht="27" x14ac:dyDescent="0.2">
      <c r="A14" s="2" t="s">
        <v>250</v>
      </c>
      <c r="B14" s="2" t="s">
        <v>19</v>
      </c>
      <c r="C14" s="2" t="s">
        <v>20</v>
      </c>
      <c r="D14" s="2" t="s">
        <v>21</v>
      </c>
      <c r="E14" s="2" t="s">
        <v>22</v>
      </c>
      <c r="F14" s="2">
        <v>2</v>
      </c>
      <c r="G14" s="2">
        <v>1</v>
      </c>
      <c r="H14" s="2">
        <v>1</v>
      </c>
      <c r="I14" s="2">
        <v>2</v>
      </c>
      <c r="J14">
        <f t="shared" si="0"/>
        <v>2</v>
      </c>
      <c r="K14">
        <v>1</v>
      </c>
      <c r="L14">
        <f t="shared" si="2"/>
        <v>2</v>
      </c>
      <c r="M14" t="str">
        <f t="shared" si="1"/>
        <v>R-012</v>
      </c>
      <c r="N14" t="str">
        <f>VLOOKUP(L14,Upute!$B$43:$D$46,3,TRUE)</f>
        <v>Nizak</v>
      </c>
    </row>
    <row r="15" spans="1:14" ht="27" x14ac:dyDescent="0.2">
      <c r="A15" s="2" t="s">
        <v>251</v>
      </c>
      <c r="B15" s="2" t="s">
        <v>19</v>
      </c>
      <c r="C15" s="2" t="s">
        <v>20</v>
      </c>
      <c r="D15" s="2" t="s">
        <v>21</v>
      </c>
      <c r="E15" s="2" t="s">
        <v>23</v>
      </c>
      <c r="F15" s="2">
        <v>2</v>
      </c>
      <c r="G15" s="2">
        <v>1</v>
      </c>
      <c r="H15" s="2">
        <v>1</v>
      </c>
      <c r="I15" s="2">
        <v>2</v>
      </c>
      <c r="J15">
        <f t="shared" si="0"/>
        <v>2</v>
      </c>
      <c r="K15">
        <v>1</v>
      </c>
      <c r="L15">
        <f t="shared" si="2"/>
        <v>2</v>
      </c>
      <c r="M15" t="str">
        <f t="shared" si="1"/>
        <v>R-013</v>
      </c>
      <c r="N15" t="str">
        <f>VLOOKUP(L15,Upute!$B$43:$D$46,3,TRUE)</f>
        <v>Nizak</v>
      </c>
    </row>
    <row r="16" spans="1:14" ht="27" x14ac:dyDescent="0.2">
      <c r="A16" s="2" t="s">
        <v>252</v>
      </c>
      <c r="B16" s="2" t="s">
        <v>19</v>
      </c>
      <c r="C16" s="2" t="s">
        <v>20</v>
      </c>
      <c r="D16" s="2" t="s">
        <v>21</v>
      </c>
      <c r="E16" s="2" t="s">
        <v>13</v>
      </c>
      <c r="F16" s="2">
        <v>2</v>
      </c>
      <c r="G16" s="2">
        <v>1</v>
      </c>
      <c r="H16" s="2">
        <v>1</v>
      </c>
      <c r="I16" s="2">
        <v>3</v>
      </c>
      <c r="J16">
        <f t="shared" si="0"/>
        <v>3</v>
      </c>
      <c r="K16">
        <v>1</v>
      </c>
      <c r="L16">
        <f t="shared" si="2"/>
        <v>3</v>
      </c>
      <c r="M16" t="str">
        <f t="shared" si="1"/>
        <v>R-014</v>
      </c>
      <c r="N16" t="str">
        <f>VLOOKUP(L16,Upute!$B$43:$D$46,3,TRUE)</f>
        <v>Nizak</v>
      </c>
    </row>
    <row r="17" spans="1:14" ht="27" x14ac:dyDescent="0.2">
      <c r="A17" s="2" t="s">
        <v>253</v>
      </c>
      <c r="B17" s="2" t="s">
        <v>19</v>
      </c>
      <c r="C17" s="2" t="s">
        <v>20</v>
      </c>
      <c r="D17" s="2" t="s">
        <v>21</v>
      </c>
      <c r="E17" s="2" t="s">
        <v>24</v>
      </c>
      <c r="F17" s="2">
        <v>2</v>
      </c>
      <c r="G17" s="2">
        <v>1</v>
      </c>
      <c r="H17" s="2">
        <v>1</v>
      </c>
      <c r="I17" s="2">
        <v>3</v>
      </c>
      <c r="J17">
        <f t="shared" si="0"/>
        <v>3</v>
      </c>
      <c r="K17">
        <v>1</v>
      </c>
      <c r="L17">
        <f t="shared" si="2"/>
        <v>3</v>
      </c>
      <c r="M17" t="str">
        <f t="shared" si="1"/>
        <v>R-015</v>
      </c>
      <c r="N17" t="str">
        <f>VLOOKUP(L17,Upute!$B$43:$D$46,3,TRUE)</f>
        <v>Nizak</v>
      </c>
    </row>
    <row r="18" spans="1:14" ht="27" x14ac:dyDescent="0.2">
      <c r="A18" s="2" t="s">
        <v>254</v>
      </c>
      <c r="B18" s="2" t="s">
        <v>19</v>
      </c>
      <c r="C18" s="2" t="s">
        <v>20</v>
      </c>
      <c r="D18" s="2" t="s">
        <v>25</v>
      </c>
      <c r="E18" s="2" t="s">
        <v>22</v>
      </c>
      <c r="F18" s="2">
        <v>2</v>
      </c>
      <c r="G18" s="2">
        <v>1</v>
      </c>
      <c r="H18" s="2">
        <v>1</v>
      </c>
      <c r="I18" s="2">
        <v>3</v>
      </c>
      <c r="J18">
        <f t="shared" si="0"/>
        <v>3</v>
      </c>
      <c r="K18">
        <v>2</v>
      </c>
      <c r="L18">
        <f t="shared" si="2"/>
        <v>6</v>
      </c>
      <c r="M18" t="str">
        <f t="shared" si="1"/>
        <v>R-016</v>
      </c>
      <c r="N18" t="str">
        <f>VLOOKUP(L18,Upute!$B$43:$D$46,3,TRUE)</f>
        <v>Umjeren</v>
      </c>
    </row>
    <row r="19" spans="1:14" ht="27" x14ac:dyDescent="0.2">
      <c r="A19" s="2" t="s">
        <v>255</v>
      </c>
      <c r="B19" s="2" t="s">
        <v>19</v>
      </c>
      <c r="C19" s="2" t="s">
        <v>20</v>
      </c>
      <c r="D19" s="2" t="s">
        <v>25</v>
      </c>
      <c r="E19" s="2" t="s">
        <v>23</v>
      </c>
      <c r="F19" s="2">
        <v>2</v>
      </c>
      <c r="G19" s="2">
        <v>1</v>
      </c>
      <c r="H19" s="2">
        <v>1</v>
      </c>
      <c r="I19" s="2">
        <v>3</v>
      </c>
      <c r="J19">
        <f t="shared" si="0"/>
        <v>3</v>
      </c>
      <c r="K19">
        <v>2</v>
      </c>
      <c r="L19">
        <f t="shared" si="2"/>
        <v>6</v>
      </c>
      <c r="M19" t="str">
        <f t="shared" si="1"/>
        <v>R-017</v>
      </c>
      <c r="N19" t="str">
        <f>VLOOKUP(L19,Upute!$B$43:$D$46,3,TRUE)</f>
        <v>Umjeren</v>
      </c>
    </row>
    <row r="20" spans="1:14" ht="27" x14ac:dyDescent="0.2">
      <c r="A20" s="2" t="s">
        <v>256</v>
      </c>
      <c r="B20" s="2" t="s">
        <v>19</v>
      </c>
      <c r="C20" s="2" t="s">
        <v>20</v>
      </c>
      <c r="D20" s="2" t="s">
        <v>25</v>
      </c>
      <c r="E20" s="2" t="s">
        <v>13</v>
      </c>
      <c r="F20" s="2">
        <v>2</v>
      </c>
      <c r="G20" s="2">
        <v>1</v>
      </c>
      <c r="H20" s="2">
        <v>1</v>
      </c>
      <c r="I20" s="2">
        <v>3</v>
      </c>
      <c r="J20">
        <f t="shared" si="0"/>
        <v>3</v>
      </c>
      <c r="K20">
        <v>2</v>
      </c>
      <c r="L20">
        <f t="shared" si="2"/>
        <v>6</v>
      </c>
      <c r="M20" t="str">
        <f>A20</f>
        <v>R-018</v>
      </c>
      <c r="N20" t="str">
        <f>VLOOKUP(L20,Upute!$B$43:$D$46,3,TRUE)</f>
        <v>Umjeren</v>
      </c>
    </row>
    <row r="21" spans="1:14" ht="27" x14ac:dyDescent="0.2">
      <c r="A21" s="2" t="s">
        <v>257</v>
      </c>
      <c r="B21" s="2" t="s">
        <v>19</v>
      </c>
      <c r="C21" s="2" t="s">
        <v>20</v>
      </c>
      <c r="D21" s="2" t="s">
        <v>25</v>
      </c>
      <c r="E21" s="2" t="s">
        <v>24</v>
      </c>
      <c r="F21" s="2">
        <v>2</v>
      </c>
      <c r="G21" s="2">
        <v>1</v>
      </c>
      <c r="H21" s="2">
        <v>1</v>
      </c>
      <c r="I21" s="2">
        <v>3</v>
      </c>
      <c r="J21">
        <f t="shared" si="0"/>
        <v>3</v>
      </c>
      <c r="K21">
        <v>2</v>
      </c>
      <c r="L21">
        <f t="shared" si="2"/>
        <v>6</v>
      </c>
      <c r="M21" t="str">
        <f t="shared" ref="M21:M84" si="3">A21</f>
        <v>R-019</v>
      </c>
      <c r="N21" t="str">
        <f>VLOOKUP(L21,Upute!$B$43:$D$46,3,TRUE)</f>
        <v>Umjeren</v>
      </c>
    </row>
    <row r="22" spans="1:14" ht="27" x14ac:dyDescent="0.2">
      <c r="A22" s="2" t="s">
        <v>258</v>
      </c>
      <c r="B22" s="2" t="s">
        <v>19</v>
      </c>
      <c r="C22" s="2" t="s">
        <v>26</v>
      </c>
      <c r="D22" s="2" t="s">
        <v>25</v>
      </c>
      <c r="E22" s="2" t="s">
        <v>22</v>
      </c>
      <c r="F22" s="2">
        <v>2</v>
      </c>
      <c r="G22" s="2">
        <v>1</v>
      </c>
      <c r="H22" s="2">
        <v>1</v>
      </c>
      <c r="I22" s="2">
        <v>3</v>
      </c>
      <c r="J22">
        <f t="shared" si="0"/>
        <v>3</v>
      </c>
      <c r="K22">
        <v>2</v>
      </c>
      <c r="L22">
        <f t="shared" si="2"/>
        <v>6</v>
      </c>
      <c r="M22" t="str">
        <f t="shared" si="3"/>
        <v>R-020</v>
      </c>
      <c r="N22" t="str">
        <f>VLOOKUP(L22,Upute!$B$43:$D$46,3,TRUE)</f>
        <v>Umjeren</v>
      </c>
    </row>
    <row r="23" spans="1:14" ht="27" x14ac:dyDescent="0.2">
      <c r="A23" s="2" t="s">
        <v>259</v>
      </c>
      <c r="B23" s="2" t="s">
        <v>19</v>
      </c>
      <c r="C23" s="2" t="s">
        <v>26</v>
      </c>
      <c r="D23" s="2" t="s">
        <v>25</v>
      </c>
      <c r="E23" s="2" t="s">
        <v>23</v>
      </c>
      <c r="F23" s="2">
        <v>2</v>
      </c>
      <c r="G23" s="2">
        <v>1</v>
      </c>
      <c r="H23" s="2">
        <v>1</v>
      </c>
      <c r="I23" s="2">
        <v>3</v>
      </c>
      <c r="J23">
        <f t="shared" si="0"/>
        <v>3</v>
      </c>
      <c r="K23">
        <v>2</v>
      </c>
      <c r="L23">
        <f t="shared" si="2"/>
        <v>6</v>
      </c>
      <c r="M23" t="str">
        <f t="shared" si="3"/>
        <v>R-021</v>
      </c>
      <c r="N23" t="str">
        <f>VLOOKUP(L23,Upute!$B$43:$D$46,3,TRUE)</f>
        <v>Umjeren</v>
      </c>
    </row>
    <row r="24" spans="1:14" ht="27" x14ac:dyDescent="0.2">
      <c r="A24" s="2" t="s">
        <v>260</v>
      </c>
      <c r="B24" s="2" t="s">
        <v>19</v>
      </c>
      <c r="C24" s="2" t="s">
        <v>26</v>
      </c>
      <c r="D24" s="2" t="s">
        <v>25</v>
      </c>
      <c r="E24" s="2" t="s">
        <v>13</v>
      </c>
      <c r="F24" s="2">
        <v>3</v>
      </c>
      <c r="G24" s="2">
        <v>2</v>
      </c>
      <c r="H24" s="2">
        <v>2</v>
      </c>
      <c r="I24" s="2">
        <v>3</v>
      </c>
      <c r="J24">
        <f t="shared" si="0"/>
        <v>3</v>
      </c>
      <c r="K24">
        <v>2</v>
      </c>
      <c r="L24">
        <f t="shared" si="2"/>
        <v>6</v>
      </c>
      <c r="M24" t="str">
        <f t="shared" si="3"/>
        <v>R-022</v>
      </c>
      <c r="N24" t="str">
        <f>VLOOKUP(L24,Upute!$B$43:$D$46,3,TRUE)</f>
        <v>Umjeren</v>
      </c>
    </row>
    <row r="25" spans="1:14" ht="27" x14ac:dyDescent="0.2">
      <c r="A25" s="2" t="s">
        <v>261</v>
      </c>
      <c r="B25" s="2" t="s">
        <v>19</v>
      </c>
      <c r="C25" s="2" t="s">
        <v>26</v>
      </c>
      <c r="D25" s="2" t="s">
        <v>25</v>
      </c>
      <c r="E25" s="2" t="s">
        <v>24</v>
      </c>
      <c r="F25" s="2">
        <v>3</v>
      </c>
      <c r="G25" s="2">
        <v>2</v>
      </c>
      <c r="H25" s="2">
        <v>2</v>
      </c>
      <c r="I25" s="2">
        <v>3</v>
      </c>
      <c r="J25">
        <f t="shared" si="0"/>
        <v>3</v>
      </c>
      <c r="K25">
        <v>2</v>
      </c>
      <c r="L25">
        <f t="shared" si="2"/>
        <v>6</v>
      </c>
      <c r="M25" t="str">
        <f t="shared" si="3"/>
        <v>R-023</v>
      </c>
      <c r="N25" t="str">
        <f>VLOOKUP(L25,Upute!$B$43:$D$46,3,TRUE)</f>
        <v>Umjeren</v>
      </c>
    </row>
    <row r="26" spans="1:14" ht="27" x14ac:dyDescent="0.2">
      <c r="A26" s="1" t="s">
        <v>262</v>
      </c>
      <c r="B26" s="1" t="s">
        <v>31</v>
      </c>
      <c r="C26" s="1" t="s">
        <v>32</v>
      </c>
      <c r="D26" s="3" t="s">
        <v>25</v>
      </c>
      <c r="E26" s="3" t="s">
        <v>24</v>
      </c>
      <c r="F26" s="3">
        <v>3</v>
      </c>
      <c r="G26" s="3">
        <v>2</v>
      </c>
      <c r="H26" s="3">
        <v>2</v>
      </c>
      <c r="I26" s="3">
        <v>3</v>
      </c>
      <c r="J26">
        <f t="shared" si="0"/>
        <v>3</v>
      </c>
      <c r="K26">
        <v>2</v>
      </c>
      <c r="L26">
        <f t="shared" si="2"/>
        <v>6</v>
      </c>
      <c r="M26" t="str">
        <f t="shared" si="3"/>
        <v>R-024</v>
      </c>
      <c r="N26" t="str">
        <f>VLOOKUP(L26,Upute!$B$43:$D$46,3,TRUE)</f>
        <v>Umjeren</v>
      </c>
    </row>
    <row r="27" spans="1:14" ht="27" x14ac:dyDescent="0.2">
      <c r="A27" s="2" t="s">
        <v>263</v>
      </c>
      <c r="B27" s="2" t="s">
        <v>33</v>
      </c>
      <c r="C27" s="2" t="s">
        <v>34</v>
      </c>
      <c r="D27" s="2" t="s">
        <v>25</v>
      </c>
      <c r="E27" s="2" t="s">
        <v>24</v>
      </c>
      <c r="F27" s="2">
        <v>1</v>
      </c>
      <c r="G27" s="2">
        <v>2</v>
      </c>
      <c r="H27" s="2">
        <v>1</v>
      </c>
      <c r="I27" s="2">
        <v>1</v>
      </c>
      <c r="J27">
        <f t="shared" si="0"/>
        <v>2</v>
      </c>
      <c r="K27">
        <v>1</v>
      </c>
      <c r="L27">
        <f t="shared" si="2"/>
        <v>2</v>
      </c>
      <c r="M27" t="str">
        <f t="shared" si="3"/>
        <v>R-025</v>
      </c>
      <c r="N27" t="str">
        <f>VLOOKUP(L27,Upute!$B$43:$D$46,3,TRUE)</f>
        <v>Nizak</v>
      </c>
    </row>
    <row r="28" spans="1:14" ht="27" x14ac:dyDescent="0.2">
      <c r="A28" s="2" t="s">
        <v>264</v>
      </c>
      <c r="B28" s="2" t="s">
        <v>35</v>
      </c>
      <c r="C28" s="2" t="s">
        <v>36</v>
      </c>
      <c r="D28" s="2" t="s">
        <v>25</v>
      </c>
      <c r="E28" s="2" t="s">
        <v>24</v>
      </c>
      <c r="F28" s="2">
        <v>1</v>
      </c>
      <c r="G28" s="2">
        <v>2</v>
      </c>
      <c r="H28" s="2">
        <v>1</v>
      </c>
      <c r="I28" s="2">
        <v>1</v>
      </c>
      <c r="J28">
        <f t="shared" si="0"/>
        <v>2</v>
      </c>
      <c r="K28">
        <v>1</v>
      </c>
      <c r="L28">
        <f t="shared" si="2"/>
        <v>2</v>
      </c>
      <c r="M28" t="str">
        <f t="shared" si="3"/>
        <v>R-026</v>
      </c>
      <c r="N28" t="str">
        <f>VLOOKUP(L28,Upute!$B$43:$D$46,3,TRUE)</f>
        <v>Nizak</v>
      </c>
    </row>
    <row r="29" spans="1:14" ht="27" x14ac:dyDescent="0.2">
      <c r="A29" s="2" t="s">
        <v>265</v>
      </c>
      <c r="B29" s="2" t="s">
        <v>37</v>
      </c>
      <c r="C29" s="2" t="s">
        <v>38</v>
      </c>
      <c r="D29" s="2" t="s">
        <v>39</v>
      </c>
      <c r="E29" s="2" t="s">
        <v>40</v>
      </c>
      <c r="F29" s="2">
        <v>2</v>
      </c>
      <c r="G29" s="2">
        <v>2</v>
      </c>
      <c r="H29" s="2">
        <v>2</v>
      </c>
      <c r="I29" s="2">
        <v>2</v>
      </c>
      <c r="J29">
        <f t="shared" si="0"/>
        <v>2</v>
      </c>
      <c r="K29">
        <v>2</v>
      </c>
      <c r="L29">
        <f t="shared" si="2"/>
        <v>4</v>
      </c>
      <c r="M29" t="str">
        <f t="shared" si="3"/>
        <v>R-027</v>
      </c>
      <c r="N29" t="str">
        <f>VLOOKUP(L29,Upute!$B$43:$D$46,3,TRUE)</f>
        <v>Nizak</v>
      </c>
    </row>
    <row r="30" spans="1:14" ht="40" x14ac:dyDescent="0.2">
      <c r="A30" s="1" t="s">
        <v>266</v>
      </c>
      <c r="B30" s="1" t="s">
        <v>193</v>
      </c>
      <c r="C30" s="1" t="s">
        <v>36</v>
      </c>
      <c r="D30" s="3" t="s">
        <v>41</v>
      </c>
      <c r="E30" s="3" t="s">
        <v>41</v>
      </c>
      <c r="F30" s="3">
        <v>2</v>
      </c>
      <c r="G30" s="3">
        <v>2</v>
      </c>
      <c r="H30" s="3">
        <v>2</v>
      </c>
      <c r="I30" s="3">
        <v>2</v>
      </c>
      <c r="J30">
        <f t="shared" si="0"/>
        <v>2</v>
      </c>
      <c r="K30">
        <v>2</v>
      </c>
      <c r="L30">
        <f t="shared" si="2"/>
        <v>4</v>
      </c>
      <c r="M30" t="str">
        <f t="shared" si="3"/>
        <v>R-028</v>
      </c>
      <c r="N30" t="str">
        <f>VLOOKUP(L30,Upute!$B$43:$D$46,3,TRUE)</f>
        <v>Nizak</v>
      </c>
    </row>
    <row r="31" spans="1:14" ht="27" x14ac:dyDescent="0.2">
      <c r="A31" s="2" t="s">
        <v>267</v>
      </c>
      <c r="B31" s="2" t="s">
        <v>42</v>
      </c>
      <c r="C31" s="2" t="s">
        <v>32</v>
      </c>
      <c r="D31" s="2" t="s">
        <v>25</v>
      </c>
      <c r="E31" s="2" t="s">
        <v>13</v>
      </c>
      <c r="F31" s="2">
        <v>2</v>
      </c>
      <c r="G31" s="2">
        <v>2</v>
      </c>
      <c r="H31" s="2">
        <v>2</v>
      </c>
      <c r="I31" s="2">
        <v>2</v>
      </c>
      <c r="J31">
        <f t="shared" si="0"/>
        <v>2</v>
      </c>
      <c r="K31">
        <v>2</v>
      </c>
      <c r="L31">
        <f t="shared" si="2"/>
        <v>4</v>
      </c>
      <c r="M31" t="str">
        <f t="shared" si="3"/>
        <v>R-029</v>
      </c>
      <c r="N31" t="str">
        <f>VLOOKUP(L31,Upute!$B$43:$D$46,3,TRUE)</f>
        <v>Nizak</v>
      </c>
    </row>
    <row r="32" spans="1:14" ht="27" x14ac:dyDescent="0.2">
      <c r="A32" s="1" t="s">
        <v>268</v>
      </c>
      <c r="B32" s="1" t="s">
        <v>43</v>
      </c>
      <c r="C32" s="1" t="s">
        <v>32</v>
      </c>
      <c r="D32" s="3" t="s">
        <v>25</v>
      </c>
      <c r="E32" s="3" t="s">
        <v>13</v>
      </c>
      <c r="F32" s="3">
        <v>2</v>
      </c>
      <c r="G32" s="3">
        <v>2</v>
      </c>
      <c r="H32" s="3">
        <v>3</v>
      </c>
      <c r="I32" s="3">
        <v>4</v>
      </c>
      <c r="J32">
        <f t="shared" si="0"/>
        <v>4</v>
      </c>
      <c r="K32">
        <v>4</v>
      </c>
      <c r="L32">
        <f t="shared" si="2"/>
        <v>16</v>
      </c>
      <c r="M32" t="str">
        <f t="shared" si="3"/>
        <v>R-030</v>
      </c>
      <c r="N32" t="str">
        <f>VLOOKUP(L32,Upute!$B$43:$D$46,3,TRUE)</f>
        <v>Visok</v>
      </c>
    </row>
    <row r="33" spans="1:14" ht="27" x14ac:dyDescent="0.2">
      <c r="A33" s="1" t="s">
        <v>269</v>
      </c>
      <c r="B33" s="1" t="s">
        <v>44</v>
      </c>
      <c r="C33" s="1" t="s">
        <v>32</v>
      </c>
      <c r="D33" s="3" t="s">
        <v>25</v>
      </c>
      <c r="E33" s="3" t="s">
        <v>13</v>
      </c>
      <c r="F33" s="3">
        <v>2</v>
      </c>
      <c r="G33" s="3">
        <v>3</v>
      </c>
      <c r="H33" s="3">
        <v>2</v>
      </c>
      <c r="I33" s="3">
        <v>3</v>
      </c>
      <c r="J33">
        <f t="shared" si="0"/>
        <v>3</v>
      </c>
      <c r="K33">
        <v>2</v>
      </c>
      <c r="L33">
        <f t="shared" si="2"/>
        <v>6</v>
      </c>
      <c r="M33" t="str">
        <f t="shared" si="3"/>
        <v>R-031</v>
      </c>
      <c r="N33" t="str">
        <f>VLOOKUP(L33,Upute!$B$43:$D$46,3,TRUE)</f>
        <v>Umjeren</v>
      </c>
    </row>
    <row r="34" spans="1:14" ht="27" x14ac:dyDescent="0.2">
      <c r="A34" s="2" t="s">
        <v>270</v>
      </c>
      <c r="B34" s="2" t="s">
        <v>45</v>
      </c>
      <c r="C34" s="2" t="s">
        <v>46</v>
      </c>
      <c r="D34" s="2" t="s">
        <v>25</v>
      </c>
      <c r="E34" s="2" t="s">
        <v>13</v>
      </c>
      <c r="F34" s="2">
        <v>1</v>
      </c>
      <c r="G34" s="2">
        <v>2</v>
      </c>
      <c r="H34" s="2">
        <v>1</v>
      </c>
      <c r="I34" s="2">
        <v>1</v>
      </c>
      <c r="J34">
        <f t="shared" si="0"/>
        <v>2</v>
      </c>
      <c r="K34">
        <v>1</v>
      </c>
      <c r="L34">
        <f t="shared" si="2"/>
        <v>2</v>
      </c>
      <c r="M34" t="str">
        <f t="shared" si="3"/>
        <v>R-032</v>
      </c>
      <c r="N34" t="str">
        <f>VLOOKUP(L34,Upute!$B$43:$D$46,3,TRUE)</f>
        <v>Nizak</v>
      </c>
    </row>
    <row r="35" spans="1:14" ht="27" x14ac:dyDescent="0.2">
      <c r="A35" s="2" t="s">
        <v>271</v>
      </c>
      <c r="B35" s="2" t="s">
        <v>47</v>
      </c>
      <c r="C35" s="2" t="s">
        <v>48</v>
      </c>
      <c r="D35" s="2" t="s">
        <v>25</v>
      </c>
      <c r="E35" s="2" t="s">
        <v>49</v>
      </c>
      <c r="F35" s="2">
        <v>2</v>
      </c>
      <c r="G35" s="2">
        <v>2</v>
      </c>
      <c r="H35" s="2">
        <v>2</v>
      </c>
      <c r="I35" s="2">
        <v>2</v>
      </c>
      <c r="J35">
        <f t="shared" ref="J35:J66" si="4">MAX(F35:I35)</f>
        <v>2</v>
      </c>
      <c r="K35">
        <v>2</v>
      </c>
      <c r="L35">
        <f t="shared" si="2"/>
        <v>4</v>
      </c>
      <c r="M35" t="str">
        <f t="shared" si="3"/>
        <v>R-033</v>
      </c>
      <c r="N35" t="str">
        <f>VLOOKUP(L35,Upute!$B$43:$D$46,3,TRUE)</f>
        <v>Nizak</v>
      </c>
    </row>
    <row r="36" spans="1:14" ht="27" x14ac:dyDescent="0.2">
      <c r="A36" s="2" t="s">
        <v>272</v>
      </c>
      <c r="B36" s="2" t="s">
        <v>50</v>
      </c>
      <c r="C36" s="2" t="s">
        <v>51</v>
      </c>
      <c r="D36" s="2" t="s">
        <v>25</v>
      </c>
      <c r="E36" s="2" t="s">
        <v>6</v>
      </c>
      <c r="F36" s="2">
        <v>1</v>
      </c>
      <c r="G36" s="2">
        <v>2</v>
      </c>
      <c r="H36" s="2">
        <v>1</v>
      </c>
      <c r="I36" s="2">
        <v>1</v>
      </c>
      <c r="J36">
        <f t="shared" si="4"/>
        <v>2</v>
      </c>
      <c r="K36">
        <v>2</v>
      </c>
      <c r="L36">
        <f t="shared" si="2"/>
        <v>4</v>
      </c>
      <c r="M36" t="str">
        <f t="shared" si="3"/>
        <v>R-034</v>
      </c>
      <c r="N36" t="str">
        <f>VLOOKUP(L36,Upute!$B$43:$D$46,3,TRUE)</f>
        <v>Nizak</v>
      </c>
    </row>
    <row r="37" spans="1:14" ht="27" x14ac:dyDescent="0.2">
      <c r="A37" s="1" t="s">
        <v>273</v>
      </c>
      <c r="B37" s="1" t="s">
        <v>231</v>
      </c>
      <c r="C37" s="1" t="s">
        <v>52</v>
      </c>
      <c r="D37" s="3" t="s">
        <v>11</v>
      </c>
      <c r="E37" s="3" t="s">
        <v>53</v>
      </c>
      <c r="F37" s="3">
        <v>3</v>
      </c>
      <c r="G37" s="3">
        <v>2</v>
      </c>
      <c r="H37" s="3">
        <v>2</v>
      </c>
      <c r="I37" s="3">
        <v>3</v>
      </c>
      <c r="J37">
        <f t="shared" si="4"/>
        <v>3</v>
      </c>
      <c r="K37">
        <v>3</v>
      </c>
      <c r="L37">
        <f t="shared" si="2"/>
        <v>9</v>
      </c>
      <c r="M37" t="str">
        <f t="shared" si="3"/>
        <v>R-035</v>
      </c>
      <c r="N37" t="str">
        <f>VLOOKUP(L37,Upute!$B$43:$D$46,3,TRUE)</f>
        <v>Umjeren</v>
      </c>
    </row>
    <row r="38" spans="1:14" ht="27" x14ac:dyDescent="0.2">
      <c r="A38" s="1" t="s">
        <v>274</v>
      </c>
      <c r="B38" s="1" t="s">
        <v>54</v>
      </c>
      <c r="C38" s="1" t="s">
        <v>32</v>
      </c>
      <c r="D38" s="3" t="s">
        <v>11</v>
      </c>
      <c r="E38" s="3" t="s">
        <v>53</v>
      </c>
      <c r="F38" s="3">
        <v>3</v>
      </c>
      <c r="G38" s="3">
        <v>1</v>
      </c>
      <c r="H38" s="3">
        <v>1</v>
      </c>
      <c r="I38" s="3">
        <v>3</v>
      </c>
      <c r="J38">
        <f t="shared" si="4"/>
        <v>3</v>
      </c>
      <c r="K38">
        <v>2</v>
      </c>
      <c r="L38">
        <f t="shared" si="2"/>
        <v>6</v>
      </c>
      <c r="M38" t="str">
        <f t="shared" si="3"/>
        <v>R-036</v>
      </c>
      <c r="N38" t="str">
        <f>VLOOKUP(L38,Upute!$B$43:$D$46,3,TRUE)</f>
        <v>Umjeren</v>
      </c>
    </row>
    <row r="39" spans="1:14" ht="27" x14ac:dyDescent="0.2">
      <c r="A39" s="1" t="s">
        <v>275</v>
      </c>
      <c r="B39" s="1" t="s">
        <v>55</v>
      </c>
      <c r="C39" s="1" t="s">
        <v>56</v>
      </c>
      <c r="D39" s="3" t="s">
        <v>57</v>
      </c>
      <c r="E39" s="3" t="s">
        <v>13</v>
      </c>
      <c r="F39" s="3">
        <v>3</v>
      </c>
      <c r="G39" s="3">
        <v>1</v>
      </c>
      <c r="H39" s="3">
        <v>1</v>
      </c>
      <c r="I39" s="3">
        <v>3</v>
      </c>
      <c r="J39">
        <f t="shared" si="4"/>
        <v>3</v>
      </c>
      <c r="K39">
        <v>2</v>
      </c>
      <c r="L39">
        <f t="shared" si="2"/>
        <v>6</v>
      </c>
      <c r="M39" t="str">
        <f t="shared" si="3"/>
        <v>R-037</v>
      </c>
      <c r="N39" t="str">
        <f>VLOOKUP(L39,Upute!$B$43:$D$46,3,TRUE)</f>
        <v>Umjeren</v>
      </c>
    </row>
    <row r="40" spans="1:14" ht="27" x14ac:dyDescent="0.2">
      <c r="A40" s="2" t="s">
        <v>276</v>
      </c>
      <c r="B40" s="2" t="s">
        <v>58</v>
      </c>
      <c r="C40" s="2" t="s">
        <v>59</v>
      </c>
      <c r="D40" s="2" t="s">
        <v>57</v>
      </c>
      <c r="E40" s="2" t="s">
        <v>13</v>
      </c>
      <c r="F40" s="2">
        <v>3</v>
      </c>
      <c r="G40" s="2">
        <v>1</v>
      </c>
      <c r="H40" s="2">
        <v>1</v>
      </c>
      <c r="I40" s="2">
        <v>3</v>
      </c>
      <c r="J40">
        <f t="shared" si="4"/>
        <v>3</v>
      </c>
      <c r="K40">
        <v>2</v>
      </c>
      <c r="L40">
        <f t="shared" si="2"/>
        <v>6</v>
      </c>
      <c r="M40" t="str">
        <f t="shared" si="3"/>
        <v>R-038</v>
      </c>
      <c r="N40" t="str">
        <f>VLOOKUP(L40,Upute!$B$43:$D$46,3,TRUE)</f>
        <v>Umjeren</v>
      </c>
    </row>
    <row r="41" spans="1:14" ht="40" x14ac:dyDescent="0.2">
      <c r="A41" s="2" t="s">
        <v>277</v>
      </c>
      <c r="B41" s="2" t="s">
        <v>60</v>
      </c>
      <c r="C41" s="2" t="s">
        <v>56</v>
      </c>
      <c r="D41" s="2" t="s">
        <v>57</v>
      </c>
      <c r="E41" s="2" t="s">
        <v>13</v>
      </c>
      <c r="F41" s="2">
        <v>2</v>
      </c>
      <c r="G41" s="2">
        <v>2</v>
      </c>
      <c r="H41" s="2">
        <v>2</v>
      </c>
      <c r="I41" s="2">
        <v>2</v>
      </c>
      <c r="J41">
        <f t="shared" si="4"/>
        <v>2</v>
      </c>
      <c r="K41">
        <v>2</v>
      </c>
      <c r="L41">
        <f t="shared" si="2"/>
        <v>4</v>
      </c>
      <c r="M41" t="str">
        <f t="shared" si="3"/>
        <v>R-039</v>
      </c>
      <c r="N41" t="str">
        <f>VLOOKUP(L41,Upute!$B$43:$D$46,3,TRUE)</f>
        <v>Nizak</v>
      </c>
    </row>
    <row r="42" spans="1:14" ht="27" x14ac:dyDescent="0.2">
      <c r="A42" s="2" t="s">
        <v>278</v>
      </c>
      <c r="B42" s="2" t="s">
        <v>202</v>
      </c>
      <c r="C42" s="2" t="s">
        <v>204</v>
      </c>
      <c r="D42" s="2" t="s">
        <v>11</v>
      </c>
      <c r="E42" s="2" t="s">
        <v>49</v>
      </c>
      <c r="F42" s="2">
        <v>2</v>
      </c>
      <c r="G42" s="2">
        <v>1</v>
      </c>
      <c r="H42" s="2">
        <v>5</v>
      </c>
      <c r="I42" s="2">
        <v>1</v>
      </c>
      <c r="J42">
        <f t="shared" si="4"/>
        <v>5</v>
      </c>
      <c r="K42">
        <v>3</v>
      </c>
      <c r="L42">
        <f t="shared" si="2"/>
        <v>15</v>
      </c>
      <c r="M42" t="str">
        <f t="shared" si="3"/>
        <v>R-040</v>
      </c>
      <c r="N42" t="str">
        <f>VLOOKUP(L42,Upute!$B$43:$D$46,3,TRUE)</f>
        <v>Visok</v>
      </c>
    </row>
    <row r="43" spans="1:14" ht="27" x14ac:dyDescent="0.2">
      <c r="A43" s="2" t="s">
        <v>279</v>
      </c>
      <c r="B43" s="2" t="s">
        <v>203</v>
      </c>
      <c r="C43" s="2" t="s">
        <v>204</v>
      </c>
      <c r="D43" s="2" t="s">
        <v>11</v>
      </c>
      <c r="E43" s="2" t="s">
        <v>49</v>
      </c>
      <c r="F43" s="2">
        <v>3</v>
      </c>
      <c r="G43" s="2">
        <v>4</v>
      </c>
      <c r="H43" s="2">
        <v>3</v>
      </c>
      <c r="I43" s="2">
        <v>3</v>
      </c>
      <c r="J43">
        <f t="shared" si="4"/>
        <v>4</v>
      </c>
      <c r="K43">
        <v>4</v>
      </c>
      <c r="L43">
        <f t="shared" si="2"/>
        <v>16</v>
      </c>
      <c r="M43" t="str">
        <f t="shared" si="3"/>
        <v>R-041</v>
      </c>
      <c r="N43" t="str">
        <f>VLOOKUP(L43,Upute!$B$43:$D$46,3,TRUE)</f>
        <v>Visok</v>
      </c>
    </row>
    <row r="44" spans="1:14" ht="27" x14ac:dyDescent="0.2">
      <c r="A44" s="2" t="s">
        <v>280</v>
      </c>
      <c r="B44" s="2" t="s">
        <v>194</v>
      </c>
      <c r="C44" s="2" t="s">
        <v>32</v>
      </c>
      <c r="D44" s="2" t="s">
        <v>25</v>
      </c>
      <c r="E44" s="2" t="s">
        <v>49</v>
      </c>
      <c r="F44" s="2">
        <v>2</v>
      </c>
      <c r="G44" s="2">
        <v>5</v>
      </c>
      <c r="H44" s="2">
        <v>5</v>
      </c>
      <c r="I44" s="2">
        <v>2</v>
      </c>
      <c r="J44">
        <f t="shared" si="4"/>
        <v>5</v>
      </c>
      <c r="K44">
        <v>4</v>
      </c>
      <c r="L44">
        <f t="shared" si="2"/>
        <v>20</v>
      </c>
      <c r="M44" t="str">
        <f t="shared" si="3"/>
        <v>R-042</v>
      </c>
      <c r="N44" t="str">
        <f>VLOOKUP(L44,Upute!$B$43:$D$46,3,TRUE)</f>
        <v>Visok</v>
      </c>
    </row>
    <row r="45" spans="1:14" ht="66" x14ac:dyDescent="0.2">
      <c r="A45" s="1" t="s">
        <v>281</v>
      </c>
      <c r="B45" s="1" t="s">
        <v>61</v>
      </c>
      <c r="C45" s="1" t="s">
        <v>52</v>
      </c>
      <c r="D45" s="3" t="s">
        <v>11</v>
      </c>
      <c r="E45" s="3" t="s">
        <v>53</v>
      </c>
      <c r="F45" s="3">
        <v>3</v>
      </c>
      <c r="G45" s="3">
        <v>2</v>
      </c>
      <c r="H45" s="3">
        <v>2</v>
      </c>
      <c r="I45" s="3">
        <v>3</v>
      </c>
      <c r="J45">
        <f t="shared" si="4"/>
        <v>3</v>
      </c>
      <c r="K45">
        <v>5</v>
      </c>
      <c r="L45">
        <f t="shared" si="2"/>
        <v>15</v>
      </c>
      <c r="M45" t="str">
        <f t="shared" si="3"/>
        <v>R-043</v>
      </c>
      <c r="N45" t="str">
        <f>VLOOKUP(L45,Upute!$B$43:$D$46,3,TRUE)</f>
        <v>Visok</v>
      </c>
    </row>
    <row r="46" spans="1:14" ht="42.75" customHeight="1" x14ac:dyDescent="0.2">
      <c r="A46" s="1" t="s">
        <v>282</v>
      </c>
      <c r="B46" s="1" t="s">
        <v>62</v>
      </c>
      <c r="C46" s="1" t="s">
        <v>52</v>
      </c>
      <c r="D46" s="3" t="s">
        <v>57</v>
      </c>
      <c r="E46" s="3" t="s">
        <v>63</v>
      </c>
      <c r="F46" s="3">
        <v>3</v>
      </c>
      <c r="G46" s="3">
        <v>2</v>
      </c>
      <c r="H46" s="3">
        <v>2</v>
      </c>
      <c r="I46" s="3">
        <v>3</v>
      </c>
      <c r="J46">
        <f t="shared" si="4"/>
        <v>3</v>
      </c>
      <c r="K46">
        <v>3</v>
      </c>
      <c r="L46">
        <f t="shared" si="2"/>
        <v>9</v>
      </c>
      <c r="M46" t="str">
        <f t="shared" si="3"/>
        <v>R-044</v>
      </c>
      <c r="N46" t="str">
        <f>VLOOKUP(L46,Upute!$B$43:$D$46,3,TRUE)</f>
        <v>Umjeren</v>
      </c>
    </row>
    <row r="47" spans="1:14" ht="40" x14ac:dyDescent="0.2">
      <c r="A47" s="1" t="s">
        <v>283</v>
      </c>
      <c r="B47" s="1" t="s">
        <v>64</v>
      </c>
      <c r="C47" s="1" t="s">
        <v>65</v>
      </c>
      <c r="D47" s="3" t="s">
        <v>57</v>
      </c>
      <c r="E47" s="3" t="s">
        <v>13</v>
      </c>
      <c r="F47" s="3">
        <v>2</v>
      </c>
      <c r="G47" s="3">
        <v>3</v>
      </c>
      <c r="H47" s="3">
        <v>3</v>
      </c>
      <c r="I47" s="3">
        <v>3</v>
      </c>
      <c r="J47">
        <f t="shared" si="4"/>
        <v>3</v>
      </c>
      <c r="K47">
        <v>2</v>
      </c>
      <c r="L47">
        <f t="shared" si="2"/>
        <v>6</v>
      </c>
      <c r="M47" t="str">
        <f t="shared" si="3"/>
        <v>R-045</v>
      </c>
      <c r="N47" t="str">
        <f>VLOOKUP(L47,Upute!$B$43:$D$46,3,TRUE)</f>
        <v>Umjeren</v>
      </c>
    </row>
    <row r="48" spans="1:14" ht="53" x14ac:dyDescent="0.2">
      <c r="A48" s="1" t="s">
        <v>284</v>
      </c>
      <c r="B48" s="1" t="s">
        <v>66</v>
      </c>
      <c r="C48" s="1" t="s">
        <v>65</v>
      </c>
      <c r="D48" s="3" t="s">
        <v>57</v>
      </c>
      <c r="E48" s="3" t="s">
        <v>13</v>
      </c>
      <c r="F48" s="3">
        <v>2</v>
      </c>
      <c r="G48" s="3">
        <v>3</v>
      </c>
      <c r="H48" s="3">
        <v>2</v>
      </c>
      <c r="I48" s="3">
        <v>2</v>
      </c>
      <c r="J48">
        <f t="shared" si="4"/>
        <v>3</v>
      </c>
      <c r="K48">
        <v>2</v>
      </c>
      <c r="L48">
        <f t="shared" si="2"/>
        <v>6</v>
      </c>
      <c r="M48" t="str">
        <f t="shared" si="3"/>
        <v>R-046</v>
      </c>
      <c r="N48" t="str">
        <f>VLOOKUP(L48,Upute!$B$43:$D$46,3,TRUE)</f>
        <v>Umjeren</v>
      </c>
    </row>
    <row r="49" spans="1:14" ht="27" x14ac:dyDescent="0.2">
      <c r="A49" s="1" t="s">
        <v>285</v>
      </c>
      <c r="B49" s="1" t="s">
        <v>67</v>
      </c>
      <c r="C49" s="1" t="s">
        <v>65</v>
      </c>
      <c r="D49" s="3" t="s">
        <v>11</v>
      </c>
      <c r="E49" s="3" t="s">
        <v>6</v>
      </c>
      <c r="F49" s="3">
        <v>3</v>
      </c>
      <c r="G49" s="3">
        <v>3</v>
      </c>
      <c r="H49" s="3">
        <v>3</v>
      </c>
      <c r="I49" s="3">
        <v>3</v>
      </c>
      <c r="J49">
        <f t="shared" si="4"/>
        <v>3</v>
      </c>
      <c r="K49">
        <v>3</v>
      </c>
      <c r="L49">
        <f t="shared" si="2"/>
        <v>9</v>
      </c>
      <c r="M49" t="str">
        <f t="shared" si="3"/>
        <v>R-047</v>
      </c>
      <c r="N49" t="str">
        <f>VLOOKUP(L49,Upute!$B$43:$D$46,3,TRUE)</f>
        <v>Umjeren</v>
      </c>
    </row>
    <row r="50" spans="1:14" ht="40" x14ac:dyDescent="0.2">
      <c r="A50" s="2" t="s">
        <v>286</v>
      </c>
      <c r="B50" s="1" t="s">
        <v>68</v>
      </c>
      <c r="C50" s="1" t="s">
        <v>65</v>
      </c>
      <c r="D50" s="3" t="s">
        <v>57</v>
      </c>
      <c r="E50" s="3" t="s">
        <v>13</v>
      </c>
      <c r="F50" s="3">
        <v>2</v>
      </c>
      <c r="G50" s="3">
        <v>3</v>
      </c>
      <c r="H50" s="3">
        <v>2</v>
      </c>
      <c r="I50" s="3">
        <v>2</v>
      </c>
      <c r="J50">
        <f t="shared" si="4"/>
        <v>3</v>
      </c>
      <c r="K50">
        <v>2</v>
      </c>
      <c r="L50">
        <f t="shared" si="2"/>
        <v>6</v>
      </c>
      <c r="M50" t="str">
        <f t="shared" si="3"/>
        <v>R-048</v>
      </c>
      <c r="N50" t="str">
        <f>VLOOKUP(L50,Upute!$B$43:$D$46,3,TRUE)</f>
        <v>Umjeren</v>
      </c>
    </row>
    <row r="51" spans="1:14" ht="53" x14ac:dyDescent="0.2">
      <c r="A51" s="2" t="s">
        <v>287</v>
      </c>
      <c r="B51" s="1" t="s">
        <v>195</v>
      </c>
      <c r="C51" s="1" t="s">
        <v>52</v>
      </c>
      <c r="D51" s="3" t="s">
        <v>11</v>
      </c>
      <c r="E51" s="3" t="s">
        <v>10</v>
      </c>
      <c r="F51" s="3">
        <v>2</v>
      </c>
      <c r="G51" s="3">
        <v>3</v>
      </c>
      <c r="H51" s="3">
        <v>2</v>
      </c>
      <c r="I51" s="3">
        <v>4</v>
      </c>
      <c r="J51">
        <f t="shared" si="4"/>
        <v>4</v>
      </c>
      <c r="K51">
        <v>4</v>
      </c>
      <c r="L51">
        <f t="shared" si="2"/>
        <v>16</v>
      </c>
      <c r="M51" t="str">
        <f t="shared" si="3"/>
        <v>R-049</v>
      </c>
      <c r="N51" t="str">
        <f>VLOOKUP(L51,Upute!$B$43:$D$46,3,TRUE)</f>
        <v>Visok</v>
      </c>
    </row>
    <row r="52" spans="1:14" ht="27" x14ac:dyDescent="0.2">
      <c r="A52" s="2" t="s">
        <v>288</v>
      </c>
      <c r="B52" s="2" t="s">
        <v>205</v>
      </c>
      <c r="C52" s="2" t="s">
        <v>52</v>
      </c>
      <c r="D52" s="2" t="s">
        <v>57</v>
      </c>
      <c r="E52" s="2" t="s">
        <v>69</v>
      </c>
      <c r="F52" s="2">
        <v>2</v>
      </c>
      <c r="G52" s="2">
        <v>2</v>
      </c>
      <c r="H52" s="2">
        <v>2</v>
      </c>
      <c r="I52" s="2">
        <v>2</v>
      </c>
      <c r="J52">
        <f t="shared" si="4"/>
        <v>2</v>
      </c>
      <c r="K52">
        <v>2</v>
      </c>
      <c r="L52">
        <f t="shared" si="2"/>
        <v>4</v>
      </c>
      <c r="M52" t="str">
        <f t="shared" si="3"/>
        <v>R-050</v>
      </c>
      <c r="N52" t="str">
        <f>VLOOKUP(L52,Upute!$B$43:$D$46,3,TRUE)</f>
        <v>Nizak</v>
      </c>
    </row>
    <row r="53" spans="1:14" ht="41.25" customHeight="1" x14ac:dyDescent="0.2">
      <c r="A53" s="4" t="s">
        <v>289</v>
      </c>
      <c r="B53" s="4" t="s">
        <v>70</v>
      </c>
      <c r="C53" s="4" t="s">
        <v>52</v>
      </c>
      <c r="D53" s="5" t="s">
        <v>57</v>
      </c>
      <c r="E53" s="5" t="s">
        <v>13</v>
      </c>
      <c r="F53" s="5">
        <v>3</v>
      </c>
      <c r="G53" s="5">
        <v>1</v>
      </c>
      <c r="H53" s="5">
        <v>1</v>
      </c>
      <c r="I53" s="5">
        <v>3</v>
      </c>
      <c r="J53">
        <f t="shared" si="4"/>
        <v>3</v>
      </c>
      <c r="K53">
        <v>3</v>
      </c>
      <c r="L53">
        <f t="shared" si="2"/>
        <v>9</v>
      </c>
      <c r="M53" t="str">
        <f t="shared" si="3"/>
        <v>R-051</v>
      </c>
      <c r="N53" t="str">
        <f>VLOOKUP(L53,Upute!$B$43:$D$46,3,TRUE)</f>
        <v>Umjeren</v>
      </c>
    </row>
    <row r="54" spans="1:14" ht="49.5" customHeight="1" x14ac:dyDescent="0.2">
      <c r="A54" s="4" t="s">
        <v>290</v>
      </c>
      <c r="B54" s="4" t="s">
        <v>71</v>
      </c>
      <c r="C54" s="4" t="s">
        <v>52</v>
      </c>
      <c r="D54" s="5" t="s">
        <v>57</v>
      </c>
      <c r="E54" s="5" t="s">
        <v>13</v>
      </c>
      <c r="F54" s="5">
        <v>3</v>
      </c>
      <c r="G54" s="5">
        <v>1</v>
      </c>
      <c r="H54" s="5">
        <v>1</v>
      </c>
      <c r="I54" s="5">
        <v>3</v>
      </c>
      <c r="J54">
        <f t="shared" si="4"/>
        <v>3</v>
      </c>
      <c r="K54">
        <v>3</v>
      </c>
      <c r="L54">
        <f t="shared" si="2"/>
        <v>9</v>
      </c>
      <c r="M54" t="str">
        <f t="shared" si="3"/>
        <v>R-052</v>
      </c>
      <c r="N54" t="str">
        <f>VLOOKUP(L54,Upute!$B$43:$D$46,3,TRUE)</f>
        <v>Umjeren</v>
      </c>
    </row>
    <row r="55" spans="1:14" ht="40" x14ac:dyDescent="0.2">
      <c r="A55" s="2" t="s">
        <v>291</v>
      </c>
      <c r="B55" s="2" t="s">
        <v>216</v>
      </c>
      <c r="C55" s="2" t="s">
        <v>52</v>
      </c>
      <c r="D55" s="2" t="s">
        <v>72</v>
      </c>
      <c r="E55" s="2" t="s">
        <v>69</v>
      </c>
      <c r="F55" s="2">
        <v>2</v>
      </c>
      <c r="G55" s="2">
        <v>1</v>
      </c>
      <c r="H55" s="2">
        <v>1</v>
      </c>
      <c r="I55" s="2">
        <v>1</v>
      </c>
      <c r="J55">
        <f t="shared" si="4"/>
        <v>2</v>
      </c>
      <c r="K55">
        <v>1</v>
      </c>
      <c r="L55">
        <f t="shared" si="2"/>
        <v>2</v>
      </c>
      <c r="M55" t="str">
        <f t="shared" si="3"/>
        <v>R-053</v>
      </c>
      <c r="N55" t="str">
        <f>VLOOKUP(L55,Upute!$B$43:$D$46,3,TRUE)</f>
        <v>Nizak</v>
      </c>
    </row>
    <row r="56" spans="1:14" ht="40" x14ac:dyDescent="0.2">
      <c r="A56" s="2" t="s">
        <v>292</v>
      </c>
      <c r="B56" s="2" t="s">
        <v>233</v>
      </c>
      <c r="C56" s="2" t="s">
        <v>52</v>
      </c>
      <c r="D56" s="2" t="s">
        <v>72</v>
      </c>
      <c r="E56" s="2" t="s">
        <v>69</v>
      </c>
      <c r="F56" s="2">
        <v>3</v>
      </c>
      <c r="G56" s="2">
        <v>5</v>
      </c>
      <c r="H56" s="2">
        <v>4</v>
      </c>
      <c r="I56" s="2">
        <v>5</v>
      </c>
      <c r="J56">
        <f t="shared" si="4"/>
        <v>5</v>
      </c>
      <c r="K56">
        <v>3</v>
      </c>
      <c r="L56">
        <f t="shared" si="2"/>
        <v>15</v>
      </c>
      <c r="M56" t="str">
        <f t="shared" si="3"/>
        <v>R-054</v>
      </c>
      <c r="N56" t="str">
        <f>VLOOKUP(L56,Upute!$B$43:$D$46,3,TRUE)</f>
        <v>Visok</v>
      </c>
    </row>
    <row r="57" spans="1:14" ht="40" x14ac:dyDescent="0.2">
      <c r="A57" s="2" t="s">
        <v>293</v>
      </c>
      <c r="B57" s="2" t="s">
        <v>196</v>
      </c>
      <c r="C57" s="2" t="s">
        <v>52</v>
      </c>
      <c r="D57" s="2" t="s">
        <v>73</v>
      </c>
      <c r="E57" s="2" t="s">
        <v>69</v>
      </c>
      <c r="F57" s="2">
        <v>2</v>
      </c>
      <c r="G57" s="2">
        <v>1</v>
      </c>
      <c r="H57" s="2">
        <v>1</v>
      </c>
      <c r="I57" s="2">
        <v>1</v>
      </c>
      <c r="J57">
        <f t="shared" si="4"/>
        <v>2</v>
      </c>
      <c r="K57">
        <v>1</v>
      </c>
      <c r="L57">
        <f t="shared" si="2"/>
        <v>2</v>
      </c>
      <c r="M57" t="str">
        <f t="shared" si="3"/>
        <v>R-055</v>
      </c>
      <c r="N57" t="str">
        <f>VLOOKUP(L57,Upute!$B$43:$D$46,3,TRUE)</f>
        <v>Nizak</v>
      </c>
    </row>
    <row r="58" spans="1:14" ht="27" x14ac:dyDescent="0.2">
      <c r="A58" s="1" t="s">
        <v>294</v>
      </c>
      <c r="B58" s="1" t="s">
        <v>217</v>
      </c>
      <c r="C58" s="1" t="s">
        <v>52</v>
      </c>
      <c r="D58" s="3" t="s">
        <v>57</v>
      </c>
      <c r="E58" s="3" t="s">
        <v>49</v>
      </c>
      <c r="F58" s="3">
        <v>2</v>
      </c>
      <c r="G58" s="3">
        <v>3</v>
      </c>
      <c r="H58" s="3">
        <v>2</v>
      </c>
      <c r="I58" s="3">
        <v>2</v>
      </c>
      <c r="J58">
        <f t="shared" si="4"/>
        <v>3</v>
      </c>
      <c r="K58">
        <v>2</v>
      </c>
      <c r="L58">
        <f t="shared" si="2"/>
        <v>6</v>
      </c>
      <c r="M58" t="str">
        <f t="shared" si="3"/>
        <v>R-056</v>
      </c>
      <c r="N58" t="str">
        <f>VLOOKUP(L58,Upute!$B$43:$D$46,3,TRUE)</f>
        <v>Umjeren</v>
      </c>
    </row>
    <row r="59" spans="1:14" ht="27" x14ac:dyDescent="0.2">
      <c r="A59" s="2" t="s">
        <v>295</v>
      </c>
      <c r="B59" s="2" t="s">
        <v>218</v>
      </c>
      <c r="C59" s="2" t="s">
        <v>52</v>
      </c>
      <c r="D59" s="2" t="s">
        <v>57</v>
      </c>
      <c r="E59" s="2" t="s">
        <v>49</v>
      </c>
      <c r="F59" s="2">
        <v>2</v>
      </c>
      <c r="G59" s="2">
        <v>3</v>
      </c>
      <c r="H59" s="2">
        <v>2</v>
      </c>
      <c r="I59" s="2">
        <v>2</v>
      </c>
      <c r="J59">
        <f t="shared" si="4"/>
        <v>3</v>
      </c>
      <c r="K59">
        <v>2</v>
      </c>
      <c r="L59">
        <f t="shared" si="2"/>
        <v>6</v>
      </c>
      <c r="M59" t="str">
        <f t="shared" si="3"/>
        <v>R-057</v>
      </c>
      <c r="N59" t="str">
        <f>VLOOKUP(L59,Upute!$B$43:$D$46,3,TRUE)</f>
        <v>Umjeren</v>
      </c>
    </row>
    <row r="60" spans="1:14" ht="40" x14ac:dyDescent="0.2">
      <c r="A60" s="2" t="s">
        <v>296</v>
      </c>
      <c r="B60" s="2" t="s">
        <v>74</v>
      </c>
      <c r="C60" s="2" t="s">
        <v>52</v>
      </c>
      <c r="D60" s="2" t="s">
        <v>57</v>
      </c>
      <c r="E60" s="2" t="s">
        <v>13</v>
      </c>
      <c r="F60" s="2">
        <v>2</v>
      </c>
      <c r="G60" s="2">
        <v>2</v>
      </c>
      <c r="H60" s="2">
        <v>2</v>
      </c>
      <c r="I60" s="2">
        <v>2</v>
      </c>
      <c r="J60">
        <f t="shared" si="4"/>
        <v>2</v>
      </c>
      <c r="K60">
        <v>2</v>
      </c>
      <c r="L60">
        <f t="shared" si="2"/>
        <v>4</v>
      </c>
      <c r="M60" t="str">
        <f t="shared" si="3"/>
        <v>R-058</v>
      </c>
      <c r="N60" t="str">
        <f>VLOOKUP(L60,Upute!$B$43:$D$46,3,TRUE)</f>
        <v>Nizak</v>
      </c>
    </row>
    <row r="61" spans="1:14" ht="53" x14ac:dyDescent="0.2">
      <c r="A61" s="1" t="s">
        <v>297</v>
      </c>
      <c r="B61" s="1" t="s">
        <v>75</v>
      </c>
      <c r="C61" s="1" t="s">
        <v>52</v>
      </c>
      <c r="D61" s="3" t="s">
        <v>57</v>
      </c>
      <c r="E61" s="3" t="s">
        <v>13</v>
      </c>
      <c r="F61" s="3">
        <v>2</v>
      </c>
      <c r="G61" s="3">
        <v>2</v>
      </c>
      <c r="H61" s="3">
        <v>2</v>
      </c>
      <c r="I61" s="3">
        <v>2</v>
      </c>
      <c r="J61">
        <f t="shared" si="4"/>
        <v>2</v>
      </c>
      <c r="K61">
        <v>2</v>
      </c>
      <c r="L61">
        <f t="shared" si="2"/>
        <v>4</v>
      </c>
      <c r="M61" t="str">
        <f t="shared" si="3"/>
        <v>R-059</v>
      </c>
      <c r="N61" t="str">
        <f>VLOOKUP(L61,Upute!$B$43:$D$46,3,TRUE)</f>
        <v>Nizak</v>
      </c>
    </row>
    <row r="62" spans="1:14" ht="27" x14ac:dyDescent="0.2">
      <c r="A62" s="2" t="s">
        <v>298</v>
      </c>
      <c r="B62" s="2" t="s">
        <v>76</v>
      </c>
      <c r="C62" s="2" t="s">
        <v>52</v>
      </c>
      <c r="D62" s="2" t="s">
        <v>57</v>
      </c>
      <c r="E62" s="2" t="s">
        <v>13</v>
      </c>
      <c r="F62" s="2">
        <v>2</v>
      </c>
      <c r="G62" s="2">
        <v>2</v>
      </c>
      <c r="H62" s="2">
        <v>5</v>
      </c>
      <c r="I62" s="2">
        <v>2</v>
      </c>
      <c r="J62">
        <f t="shared" si="4"/>
        <v>5</v>
      </c>
      <c r="K62">
        <v>3</v>
      </c>
      <c r="L62">
        <f t="shared" si="2"/>
        <v>15</v>
      </c>
      <c r="M62" t="str">
        <f t="shared" si="3"/>
        <v>R-060</v>
      </c>
      <c r="N62" t="str">
        <f>VLOOKUP(L62,Upute!$B$43:$D$46,3,TRUE)</f>
        <v>Visok</v>
      </c>
    </row>
    <row r="63" spans="1:14" ht="40" x14ac:dyDescent="0.2">
      <c r="A63" s="2" t="s">
        <v>299</v>
      </c>
      <c r="B63" s="2" t="s">
        <v>219</v>
      </c>
      <c r="C63" s="2" t="s">
        <v>52</v>
      </c>
      <c r="D63" s="2" t="s">
        <v>25</v>
      </c>
      <c r="E63" s="2" t="s">
        <v>77</v>
      </c>
      <c r="F63" s="2">
        <v>2</v>
      </c>
      <c r="G63" s="2">
        <v>2</v>
      </c>
      <c r="H63" s="2">
        <v>2</v>
      </c>
      <c r="I63" s="2">
        <v>2</v>
      </c>
      <c r="J63">
        <f t="shared" si="4"/>
        <v>2</v>
      </c>
      <c r="K63">
        <v>2</v>
      </c>
      <c r="L63">
        <f t="shared" si="2"/>
        <v>4</v>
      </c>
      <c r="M63" t="str">
        <f t="shared" si="3"/>
        <v>R-061</v>
      </c>
      <c r="N63" t="str">
        <f>VLOOKUP(L63,Upute!$B$43:$D$46,3,TRUE)</f>
        <v>Nizak</v>
      </c>
    </row>
    <row r="64" spans="1:14" ht="27" x14ac:dyDescent="0.2">
      <c r="A64" s="2" t="s">
        <v>300</v>
      </c>
      <c r="B64" s="2" t="s">
        <v>197</v>
      </c>
      <c r="C64" s="2" t="s">
        <v>78</v>
      </c>
      <c r="D64" s="2" t="s">
        <v>25</v>
      </c>
      <c r="E64" s="2" t="s">
        <v>24</v>
      </c>
      <c r="F64" s="2">
        <v>1</v>
      </c>
      <c r="G64" s="2">
        <v>1</v>
      </c>
      <c r="H64" s="2">
        <v>5</v>
      </c>
      <c r="I64" s="2">
        <v>1</v>
      </c>
      <c r="J64">
        <f t="shared" si="4"/>
        <v>5</v>
      </c>
      <c r="K64">
        <v>3</v>
      </c>
      <c r="L64">
        <f t="shared" si="2"/>
        <v>15</v>
      </c>
      <c r="M64" t="str">
        <f t="shared" si="3"/>
        <v>R-062</v>
      </c>
      <c r="N64" t="str">
        <f>VLOOKUP(L64,Upute!$B$43:$D$46,3,TRUE)</f>
        <v>Visok</v>
      </c>
    </row>
    <row r="65" spans="1:14" ht="27" x14ac:dyDescent="0.2">
      <c r="A65" s="2" t="s">
        <v>301</v>
      </c>
      <c r="B65" s="2" t="s">
        <v>220</v>
      </c>
      <c r="C65" s="2" t="s">
        <v>36</v>
      </c>
      <c r="D65" s="2" t="s">
        <v>198</v>
      </c>
      <c r="E65" s="2" t="s">
        <v>24</v>
      </c>
      <c r="F65" s="2">
        <v>2</v>
      </c>
      <c r="G65" s="2">
        <v>2</v>
      </c>
      <c r="H65" s="2">
        <v>2</v>
      </c>
      <c r="I65" s="2">
        <v>2</v>
      </c>
      <c r="J65">
        <f t="shared" si="4"/>
        <v>2</v>
      </c>
      <c r="K65">
        <v>2</v>
      </c>
      <c r="L65">
        <f t="shared" si="2"/>
        <v>4</v>
      </c>
      <c r="M65" t="str">
        <f t="shared" si="3"/>
        <v>R-063</v>
      </c>
      <c r="N65" t="str">
        <f>VLOOKUP(L65,Upute!$B$43:$D$46,3,TRUE)</f>
        <v>Nizak</v>
      </c>
    </row>
    <row r="66" spans="1:14" ht="40" x14ac:dyDescent="0.2">
      <c r="A66" s="2" t="s">
        <v>302</v>
      </c>
      <c r="B66" s="2" t="s">
        <v>221</v>
      </c>
      <c r="C66" s="2" t="s">
        <v>36</v>
      </c>
      <c r="D66" s="2" t="s">
        <v>198</v>
      </c>
      <c r="E66" s="2" t="s">
        <v>24</v>
      </c>
      <c r="F66" s="2">
        <v>2</v>
      </c>
      <c r="G66" s="2">
        <v>1</v>
      </c>
      <c r="H66" s="2">
        <v>1</v>
      </c>
      <c r="I66" s="2">
        <v>1</v>
      </c>
      <c r="J66">
        <f t="shared" si="4"/>
        <v>2</v>
      </c>
      <c r="K66">
        <v>1</v>
      </c>
      <c r="L66">
        <f t="shared" si="2"/>
        <v>2</v>
      </c>
      <c r="M66" t="str">
        <f t="shared" si="3"/>
        <v>R-064</v>
      </c>
      <c r="N66" t="str">
        <f>VLOOKUP(L66,Upute!$B$43:$D$46,3,TRUE)</f>
        <v>Nizak</v>
      </c>
    </row>
    <row r="67" spans="1:14" ht="40" x14ac:dyDescent="0.2">
      <c r="A67" s="2" t="s">
        <v>303</v>
      </c>
      <c r="B67" s="2" t="s">
        <v>199</v>
      </c>
      <c r="C67" s="2" t="s">
        <v>36</v>
      </c>
      <c r="D67" s="2" t="s">
        <v>79</v>
      </c>
      <c r="E67" s="2" t="s">
        <v>24</v>
      </c>
      <c r="F67" s="2">
        <v>2</v>
      </c>
      <c r="G67" s="2">
        <v>1</v>
      </c>
      <c r="H67" s="2">
        <v>1</v>
      </c>
      <c r="I67" s="2">
        <v>1</v>
      </c>
      <c r="J67">
        <f t="shared" ref="J67:J98" si="5">MAX(F67:I67)</f>
        <v>2</v>
      </c>
      <c r="K67">
        <v>1</v>
      </c>
      <c r="L67">
        <f t="shared" si="2"/>
        <v>2</v>
      </c>
      <c r="M67" t="str">
        <f t="shared" si="3"/>
        <v>R-065</v>
      </c>
      <c r="N67" t="str">
        <f>VLOOKUP(L67,Upute!$B$43:$D$46,3,TRUE)</f>
        <v>Nizak</v>
      </c>
    </row>
    <row r="68" spans="1:14" ht="27" x14ac:dyDescent="0.2">
      <c r="A68" s="2" t="s">
        <v>304</v>
      </c>
      <c r="B68" s="2" t="s">
        <v>80</v>
      </c>
      <c r="C68" s="2" t="s">
        <v>52</v>
      </c>
      <c r="D68" s="2" t="s">
        <v>81</v>
      </c>
      <c r="E68" s="2" t="s">
        <v>10</v>
      </c>
      <c r="F68" s="2">
        <v>2</v>
      </c>
      <c r="G68" s="2">
        <v>3</v>
      </c>
      <c r="H68" s="2">
        <v>3</v>
      </c>
      <c r="I68" s="2">
        <v>3</v>
      </c>
      <c r="J68">
        <f t="shared" si="5"/>
        <v>3</v>
      </c>
      <c r="K68">
        <v>5</v>
      </c>
      <c r="L68">
        <f t="shared" ref="L68:L128" si="6">J68*K68</f>
        <v>15</v>
      </c>
      <c r="M68" t="str">
        <f t="shared" si="3"/>
        <v>R-066</v>
      </c>
      <c r="N68" t="str">
        <f>VLOOKUP(L68,Upute!$B$43:$D$46,3,TRUE)</f>
        <v>Visok</v>
      </c>
    </row>
    <row r="69" spans="1:14" ht="27" x14ac:dyDescent="0.2">
      <c r="A69" s="2" t="s">
        <v>305</v>
      </c>
      <c r="B69" s="2" t="s">
        <v>82</v>
      </c>
      <c r="C69" s="2" t="s">
        <v>52</v>
      </c>
      <c r="D69" s="2" t="s">
        <v>81</v>
      </c>
      <c r="E69" s="2" t="s">
        <v>10</v>
      </c>
      <c r="F69" s="2">
        <v>2</v>
      </c>
      <c r="G69" s="2">
        <v>3</v>
      </c>
      <c r="H69" s="2">
        <v>3</v>
      </c>
      <c r="I69" s="2">
        <v>3</v>
      </c>
      <c r="J69">
        <f t="shared" si="5"/>
        <v>3</v>
      </c>
      <c r="K69">
        <v>5</v>
      </c>
      <c r="L69">
        <f t="shared" si="6"/>
        <v>15</v>
      </c>
      <c r="M69" t="str">
        <f t="shared" si="3"/>
        <v>R-067</v>
      </c>
      <c r="N69" t="str">
        <f>VLOOKUP(L69,Upute!$B$43:$D$46,3,TRUE)</f>
        <v>Visok</v>
      </c>
    </row>
    <row r="70" spans="1:14" ht="27" x14ac:dyDescent="0.2">
      <c r="A70" s="2" t="s">
        <v>306</v>
      </c>
      <c r="B70" s="2" t="s">
        <v>222</v>
      </c>
      <c r="C70" s="2" t="s">
        <v>83</v>
      </c>
      <c r="D70" s="2" t="s">
        <v>25</v>
      </c>
      <c r="E70" s="2" t="s">
        <v>10</v>
      </c>
      <c r="F70" s="2">
        <v>2</v>
      </c>
      <c r="G70" s="2">
        <v>2</v>
      </c>
      <c r="H70" s="2">
        <v>2</v>
      </c>
      <c r="I70" s="2">
        <v>2</v>
      </c>
      <c r="J70">
        <f t="shared" si="5"/>
        <v>2</v>
      </c>
      <c r="K70">
        <v>2</v>
      </c>
      <c r="L70">
        <f t="shared" si="6"/>
        <v>4</v>
      </c>
      <c r="M70" t="str">
        <f t="shared" si="3"/>
        <v>R-068</v>
      </c>
      <c r="N70" t="str">
        <f>VLOOKUP(L70,Upute!$B$43:$D$46,3,TRUE)</f>
        <v>Nizak</v>
      </c>
    </row>
    <row r="71" spans="1:14" ht="27" x14ac:dyDescent="0.2">
      <c r="A71" s="2" t="s">
        <v>307</v>
      </c>
      <c r="B71" s="2" t="s">
        <v>232</v>
      </c>
      <c r="C71" s="2" t="s">
        <v>84</v>
      </c>
      <c r="D71" s="2" t="s">
        <v>85</v>
      </c>
      <c r="E71" s="2" t="s">
        <v>10</v>
      </c>
      <c r="F71" s="2">
        <v>2</v>
      </c>
      <c r="G71" s="2">
        <v>1</v>
      </c>
      <c r="H71" s="2">
        <v>1</v>
      </c>
      <c r="I71" s="2">
        <v>1</v>
      </c>
      <c r="J71">
        <f t="shared" si="5"/>
        <v>2</v>
      </c>
      <c r="K71">
        <v>1</v>
      </c>
      <c r="L71">
        <f t="shared" si="6"/>
        <v>2</v>
      </c>
      <c r="M71" t="str">
        <f t="shared" si="3"/>
        <v>R-069</v>
      </c>
      <c r="N71" t="str">
        <f>VLOOKUP(L71,Upute!$B$43:$D$46,3,TRUE)</f>
        <v>Nizak</v>
      </c>
    </row>
    <row r="72" spans="1:14" ht="27" x14ac:dyDescent="0.2">
      <c r="A72" s="2" t="s">
        <v>308</v>
      </c>
      <c r="B72" s="2" t="s">
        <v>86</v>
      </c>
      <c r="C72" s="2" t="s">
        <v>84</v>
      </c>
      <c r="D72" s="2" t="s">
        <v>85</v>
      </c>
      <c r="E72" s="2" t="s">
        <v>10</v>
      </c>
      <c r="F72" s="2">
        <v>2</v>
      </c>
      <c r="G72" s="2">
        <v>1</v>
      </c>
      <c r="H72" s="2">
        <v>1</v>
      </c>
      <c r="I72" s="2">
        <v>1</v>
      </c>
      <c r="J72">
        <f t="shared" si="5"/>
        <v>2</v>
      </c>
      <c r="K72">
        <v>1</v>
      </c>
      <c r="L72">
        <f t="shared" si="6"/>
        <v>2</v>
      </c>
      <c r="M72" t="str">
        <f t="shared" si="3"/>
        <v>R-070</v>
      </c>
      <c r="N72" t="str">
        <f>VLOOKUP(L72,Upute!$B$43:$D$46,3,TRUE)</f>
        <v>Nizak</v>
      </c>
    </row>
    <row r="73" spans="1:14" ht="66" x14ac:dyDescent="0.2">
      <c r="A73" s="1" t="s">
        <v>309</v>
      </c>
      <c r="B73" s="1" t="s">
        <v>223</v>
      </c>
      <c r="C73" s="1" t="s">
        <v>52</v>
      </c>
      <c r="D73" s="3" t="s">
        <v>11</v>
      </c>
      <c r="E73" s="3" t="s">
        <v>10</v>
      </c>
      <c r="F73" s="3">
        <v>3</v>
      </c>
      <c r="G73" s="3">
        <v>2</v>
      </c>
      <c r="H73" s="3">
        <v>3</v>
      </c>
      <c r="I73" s="3">
        <v>3</v>
      </c>
      <c r="J73">
        <f t="shared" si="5"/>
        <v>3</v>
      </c>
      <c r="K73">
        <v>3</v>
      </c>
      <c r="L73">
        <f t="shared" si="6"/>
        <v>9</v>
      </c>
      <c r="M73" t="str">
        <f t="shared" si="3"/>
        <v>R-071</v>
      </c>
      <c r="N73" t="str">
        <f>VLOOKUP(L73,Upute!$B$43:$D$46,3,TRUE)</f>
        <v>Umjeren</v>
      </c>
    </row>
    <row r="74" spans="1:14" ht="40" x14ac:dyDescent="0.2">
      <c r="A74" s="2" t="s">
        <v>310</v>
      </c>
      <c r="B74" s="2" t="s">
        <v>87</v>
      </c>
      <c r="C74" s="2" t="s">
        <v>52</v>
      </c>
      <c r="D74" s="2" t="s">
        <v>88</v>
      </c>
      <c r="E74" s="2" t="s">
        <v>10</v>
      </c>
      <c r="F74" s="2">
        <v>1</v>
      </c>
      <c r="G74" s="2">
        <v>1</v>
      </c>
      <c r="H74" s="2">
        <v>1</v>
      </c>
      <c r="I74" s="2">
        <v>1</v>
      </c>
      <c r="J74">
        <f t="shared" si="5"/>
        <v>1</v>
      </c>
      <c r="K74">
        <v>1</v>
      </c>
      <c r="L74">
        <f t="shared" si="6"/>
        <v>1</v>
      </c>
      <c r="M74" t="str">
        <f t="shared" si="3"/>
        <v>R-072</v>
      </c>
      <c r="N74" t="str">
        <f>VLOOKUP(L74,Upute!$B$43:$D$46,3,TRUE)</f>
        <v>Nizak</v>
      </c>
    </row>
    <row r="75" spans="1:14" ht="27" x14ac:dyDescent="0.2">
      <c r="A75" s="2" t="s">
        <v>311</v>
      </c>
      <c r="B75" s="2" t="s">
        <v>89</v>
      </c>
      <c r="C75" s="2" t="s">
        <v>52</v>
      </c>
      <c r="D75" s="2" t="s">
        <v>88</v>
      </c>
      <c r="E75" s="2" t="s">
        <v>10</v>
      </c>
      <c r="F75" s="2">
        <v>1</v>
      </c>
      <c r="G75" s="2">
        <v>1</v>
      </c>
      <c r="H75" s="2">
        <v>1</v>
      </c>
      <c r="I75" s="2">
        <v>1</v>
      </c>
      <c r="J75">
        <f t="shared" si="5"/>
        <v>1</v>
      </c>
      <c r="K75">
        <v>1</v>
      </c>
      <c r="L75">
        <f t="shared" si="6"/>
        <v>1</v>
      </c>
      <c r="M75" t="str">
        <f t="shared" si="3"/>
        <v>R-073</v>
      </c>
      <c r="N75" t="str">
        <f>VLOOKUP(L75,Upute!$B$43:$D$46,3,TRUE)</f>
        <v>Nizak</v>
      </c>
    </row>
    <row r="76" spans="1:14" ht="27" x14ac:dyDescent="0.2">
      <c r="A76" s="2" t="s">
        <v>312</v>
      </c>
      <c r="B76" s="2" t="s">
        <v>90</v>
      </c>
      <c r="C76" s="2" t="s">
        <v>52</v>
      </c>
      <c r="D76" s="2" t="s">
        <v>91</v>
      </c>
      <c r="E76" s="2" t="s">
        <v>10</v>
      </c>
      <c r="F76" s="2">
        <v>2</v>
      </c>
      <c r="G76" s="2">
        <v>1</v>
      </c>
      <c r="H76" s="2">
        <v>1</v>
      </c>
      <c r="I76" s="2">
        <v>1</v>
      </c>
      <c r="J76">
        <f t="shared" si="5"/>
        <v>2</v>
      </c>
      <c r="K76">
        <v>1</v>
      </c>
      <c r="L76">
        <f t="shared" si="6"/>
        <v>2</v>
      </c>
      <c r="M76" t="str">
        <f t="shared" si="3"/>
        <v>R-074</v>
      </c>
      <c r="N76" t="str">
        <f>VLOOKUP(L76,Upute!$B$43:$D$46,3,TRUE)</f>
        <v>Nizak</v>
      </c>
    </row>
    <row r="77" spans="1:14" ht="27" x14ac:dyDescent="0.2">
      <c r="A77" s="2" t="s">
        <v>313</v>
      </c>
      <c r="B77" s="2" t="s">
        <v>92</v>
      </c>
      <c r="C77" s="2" t="s">
        <v>52</v>
      </c>
      <c r="D77" s="2" t="s">
        <v>91</v>
      </c>
      <c r="E77" s="2" t="s">
        <v>10</v>
      </c>
      <c r="F77" s="2">
        <v>1</v>
      </c>
      <c r="G77" s="2">
        <v>1</v>
      </c>
      <c r="H77" s="2">
        <v>1</v>
      </c>
      <c r="I77" s="2">
        <v>1</v>
      </c>
      <c r="J77">
        <f t="shared" si="5"/>
        <v>1</v>
      </c>
      <c r="K77">
        <v>1</v>
      </c>
      <c r="L77">
        <f t="shared" si="6"/>
        <v>1</v>
      </c>
      <c r="M77" t="str">
        <f t="shared" si="3"/>
        <v>R-075</v>
      </c>
      <c r="N77" t="str">
        <f>VLOOKUP(L77,Upute!$B$43:$D$46,3,TRUE)</f>
        <v>Nizak</v>
      </c>
    </row>
    <row r="78" spans="1:14" ht="53" x14ac:dyDescent="0.2">
      <c r="A78" s="2" t="s">
        <v>314</v>
      </c>
      <c r="B78" s="2" t="s">
        <v>93</v>
      </c>
      <c r="C78" s="2" t="s">
        <v>52</v>
      </c>
      <c r="D78" s="2" t="s">
        <v>91</v>
      </c>
      <c r="E78" s="2" t="s">
        <v>10</v>
      </c>
      <c r="F78" s="2">
        <v>1</v>
      </c>
      <c r="G78" s="2">
        <v>1</v>
      </c>
      <c r="H78" s="2">
        <v>1</v>
      </c>
      <c r="I78" s="2">
        <v>1</v>
      </c>
      <c r="J78">
        <f t="shared" si="5"/>
        <v>1</v>
      </c>
      <c r="K78">
        <v>1</v>
      </c>
      <c r="L78">
        <f t="shared" si="6"/>
        <v>1</v>
      </c>
      <c r="M78" t="str">
        <f t="shared" si="3"/>
        <v>R-076</v>
      </c>
      <c r="N78" t="str">
        <f>VLOOKUP(L78,Upute!$B$43:$D$46,3,TRUE)</f>
        <v>Nizak</v>
      </c>
    </row>
    <row r="79" spans="1:14" ht="40" x14ac:dyDescent="0.2">
      <c r="A79" s="2" t="s">
        <v>315</v>
      </c>
      <c r="B79" s="2" t="s">
        <v>94</v>
      </c>
      <c r="C79" s="2" t="s">
        <v>52</v>
      </c>
      <c r="D79" s="2" t="s">
        <v>91</v>
      </c>
      <c r="E79" s="2" t="s">
        <v>10</v>
      </c>
      <c r="F79" s="2">
        <v>1</v>
      </c>
      <c r="G79" s="2">
        <v>1</v>
      </c>
      <c r="H79" s="2">
        <v>1</v>
      </c>
      <c r="I79" s="2">
        <v>1</v>
      </c>
      <c r="J79">
        <f t="shared" si="5"/>
        <v>1</v>
      </c>
      <c r="K79">
        <v>1</v>
      </c>
      <c r="L79">
        <f t="shared" si="6"/>
        <v>1</v>
      </c>
      <c r="M79" t="str">
        <f t="shared" si="3"/>
        <v>R-077</v>
      </c>
      <c r="N79" t="str">
        <f>VLOOKUP(L79,Upute!$B$43:$D$46,3,TRUE)</f>
        <v>Nizak</v>
      </c>
    </row>
    <row r="80" spans="1:14" ht="40" x14ac:dyDescent="0.2">
      <c r="A80" s="28" t="s">
        <v>316</v>
      </c>
      <c r="B80" s="28" t="s">
        <v>95</v>
      </c>
      <c r="C80" s="28" t="s">
        <v>34</v>
      </c>
      <c r="D80" s="6" t="s">
        <v>96</v>
      </c>
      <c r="E80" s="6" t="s">
        <v>8</v>
      </c>
      <c r="F80" s="6">
        <v>2</v>
      </c>
      <c r="G80" s="6">
        <v>3</v>
      </c>
      <c r="H80" s="6">
        <v>3</v>
      </c>
      <c r="I80" s="6">
        <v>2</v>
      </c>
      <c r="J80">
        <f t="shared" si="5"/>
        <v>3</v>
      </c>
      <c r="K80">
        <v>6</v>
      </c>
      <c r="L80">
        <f t="shared" si="6"/>
        <v>18</v>
      </c>
      <c r="M80" t="str">
        <f t="shared" si="3"/>
        <v>R-078</v>
      </c>
      <c r="N80" t="str">
        <f>VLOOKUP(L80,Upute!$B$43:$D$46,3,TRUE)</f>
        <v>Visok</v>
      </c>
    </row>
    <row r="81" spans="1:14" ht="40" x14ac:dyDescent="0.2">
      <c r="A81" s="1" t="s">
        <v>317</v>
      </c>
      <c r="B81" s="1" t="s">
        <v>97</v>
      </c>
      <c r="C81" s="1" t="s">
        <v>98</v>
      </c>
      <c r="D81" s="3" t="s">
        <v>99</v>
      </c>
      <c r="E81" s="3" t="s">
        <v>8</v>
      </c>
      <c r="F81" s="3">
        <v>2</v>
      </c>
      <c r="G81" s="3">
        <v>3</v>
      </c>
      <c r="H81" s="3">
        <v>5</v>
      </c>
      <c r="I81" s="3">
        <v>2</v>
      </c>
      <c r="J81">
        <f t="shared" si="5"/>
        <v>5</v>
      </c>
      <c r="K81">
        <v>3</v>
      </c>
      <c r="L81">
        <f t="shared" si="6"/>
        <v>15</v>
      </c>
      <c r="M81" t="str">
        <f t="shared" si="3"/>
        <v>R-079</v>
      </c>
      <c r="N81" t="str">
        <f>VLOOKUP(L81,Upute!$B$43:$D$46,3,TRUE)</f>
        <v>Visok</v>
      </c>
    </row>
    <row r="82" spans="1:14" ht="56.25" customHeight="1" x14ac:dyDescent="0.2">
      <c r="A82" s="2" t="s">
        <v>318</v>
      </c>
      <c r="B82" s="2" t="s">
        <v>100</v>
      </c>
      <c r="C82" s="2" t="s">
        <v>101</v>
      </c>
      <c r="D82" s="2" t="s">
        <v>102</v>
      </c>
      <c r="E82" s="2" t="s">
        <v>8</v>
      </c>
      <c r="F82" s="2">
        <v>2</v>
      </c>
      <c r="G82" s="2">
        <v>2</v>
      </c>
      <c r="H82" s="2">
        <v>5</v>
      </c>
      <c r="I82" s="2">
        <v>2</v>
      </c>
      <c r="J82">
        <f t="shared" si="5"/>
        <v>5</v>
      </c>
      <c r="K82">
        <v>4</v>
      </c>
      <c r="L82">
        <f t="shared" si="6"/>
        <v>20</v>
      </c>
      <c r="M82" t="str">
        <f t="shared" si="3"/>
        <v>R-080</v>
      </c>
      <c r="N82" t="str">
        <f>VLOOKUP(L82,Upute!$B$43:$D$46,3,TRUE)</f>
        <v>Visok</v>
      </c>
    </row>
    <row r="83" spans="1:14" ht="53" x14ac:dyDescent="0.2">
      <c r="A83" s="2" t="s">
        <v>319</v>
      </c>
      <c r="B83" s="2" t="s">
        <v>103</v>
      </c>
      <c r="C83" s="2" t="s">
        <v>52</v>
      </c>
      <c r="D83" s="2" t="s">
        <v>104</v>
      </c>
      <c r="E83" s="2" t="s">
        <v>8</v>
      </c>
      <c r="F83" s="2">
        <v>2</v>
      </c>
      <c r="G83" s="2">
        <v>2</v>
      </c>
      <c r="H83" s="2">
        <v>2</v>
      </c>
      <c r="I83" s="2">
        <v>2</v>
      </c>
      <c r="J83">
        <f t="shared" si="5"/>
        <v>2</v>
      </c>
      <c r="K83">
        <v>2</v>
      </c>
      <c r="L83">
        <f t="shared" si="6"/>
        <v>4</v>
      </c>
      <c r="M83" t="str">
        <f t="shared" si="3"/>
        <v>R-081</v>
      </c>
      <c r="N83" t="str">
        <f>VLOOKUP(L83,Upute!$B$43:$D$46,3,TRUE)</f>
        <v>Nizak</v>
      </c>
    </row>
    <row r="84" spans="1:14" ht="27" x14ac:dyDescent="0.2">
      <c r="A84" s="2" t="s">
        <v>320</v>
      </c>
      <c r="B84" s="2" t="s">
        <v>105</v>
      </c>
      <c r="C84" s="2" t="s">
        <v>46</v>
      </c>
      <c r="D84" s="2" t="s">
        <v>91</v>
      </c>
      <c r="E84" s="2" t="s">
        <v>10</v>
      </c>
      <c r="F84" s="2">
        <v>1</v>
      </c>
      <c r="G84" s="2">
        <v>1</v>
      </c>
      <c r="H84" s="2">
        <v>1</v>
      </c>
      <c r="I84" s="2">
        <v>1</v>
      </c>
      <c r="J84">
        <f t="shared" si="5"/>
        <v>1</v>
      </c>
      <c r="K84">
        <v>1</v>
      </c>
      <c r="L84">
        <f t="shared" si="6"/>
        <v>1</v>
      </c>
      <c r="M84" t="str">
        <f t="shared" si="3"/>
        <v>R-082</v>
      </c>
      <c r="N84" t="str">
        <f>VLOOKUP(L84,Upute!$B$43:$D$46,3,TRUE)</f>
        <v>Nizak</v>
      </c>
    </row>
    <row r="85" spans="1:14" ht="27" x14ac:dyDescent="0.2">
      <c r="A85" s="2" t="s">
        <v>321</v>
      </c>
      <c r="B85" s="2" t="s">
        <v>106</v>
      </c>
      <c r="C85" s="2" t="s">
        <v>46</v>
      </c>
      <c r="D85" s="2" t="s">
        <v>91</v>
      </c>
      <c r="E85" s="2" t="s">
        <v>10</v>
      </c>
      <c r="F85" s="2">
        <v>1</v>
      </c>
      <c r="G85" s="2">
        <v>2</v>
      </c>
      <c r="H85" s="2">
        <v>1</v>
      </c>
      <c r="I85" s="2">
        <v>1</v>
      </c>
      <c r="J85">
        <f t="shared" si="5"/>
        <v>2</v>
      </c>
      <c r="K85">
        <v>1</v>
      </c>
      <c r="L85">
        <f t="shared" si="6"/>
        <v>2</v>
      </c>
      <c r="M85" t="str">
        <f t="shared" ref="M85:M128" si="7">A85</f>
        <v>R-083</v>
      </c>
      <c r="N85" t="str">
        <f>VLOOKUP(L85,Upute!$B$43:$D$46,3,TRUE)</f>
        <v>Nizak</v>
      </c>
    </row>
    <row r="86" spans="1:14" ht="27" x14ac:dyDescent="0.2">
      <c r="A86" s="1" t="s">
        <v>322</v>
      </c>
      <c r="B86" s="1" t="s">
        <v>107</v>
      </c>
      <c r="C86" s="1" t="s">
        <v>46</v>
      </c>
      <c r="D86" s="3" t="s">
        <v>91</v>
      </c>
      <c r="E86" s="3" t="s">
        <v>10</v>
      </c>
      <c r="F86" s="3">
        <v>2</v>
      </c>
      <c r="G86" s="3">
        <v>2</v>
      </c>
      <c r="H86" s="3">
        <v>2</v>
      </c>
      <c r="I86" s="3">
        <v>2</v>
      </c>
      <c r="J86">
        <f t="shared" si="5"/>
        <v>2</v>
      </c>
      <c r="K86">
        <v>2</v>
      </c>
      <c r="L86">
        <f t="shared" si="6"/>
        <v>4</v>
      </c>
      <c r="M86" t="str">
        <f t="shared" si="7"/>
        <v>R-084</v>
      </c>
      <c r="N86" t="str">
        <f>VLOOKUP(L86,Upute!$B$43:$D$46,3,TRUE)</f>
        <v>Nizak</v>
      </c>
    </row>
    <row r="87" spans="1:14" ht="27" x14ac:dyDescent="0.2">
      <c r="A87" s="2" t="s">
        <v>323</v>
      </c>
      <c r="B87" s="2" t="s">
        <v>108</v>
      </c>
      <c r="C87" s="2" t="s">
        <v>109</v>
      </c>
      <c r="D87" s="2" t="s">
        <v>91</v>
      </c>
      <c r="E87" s="2" t="s">
        <v>10</v>
      </c>
      <c r="F87" s="2">
        <v>1</v>
      </c>
      <c r="G87" s="2">
        <v>1</v>
      </c>
      <c r="H87" s="2">
        <v>1</v>
      </c>
      <c r="I87" s="2">
        <v>1</v>
      </c>
      <c r="J87">
        <f t="shared" si="5"/>
        <v>1</v>
      </c>
      <c r="K87">
        <v>1</v>
      </c>
      <c r="L87">
        <f t="shared" si="6"/>
        <v>1</v>
      </c>
      <c r="M87" t="str">
        <f t="shared" si="7"/>
        <v>R-085</v>
      </c>
      <c r="N87" t="str">
        <f>VLOOKUP(L87,Upute!$B$43:$D$46,3,TRUE)</f>
        <v>Nizak</v>
      </c>
    </row>
    <row r="88" spans="1:14" x14ac:dyDescent="0.2">
      <c r="A88" s="2" t="s">
        <v>324</v>
      </c>
      <c r="B88" s="2" t="s">
        <v>110</v>
      </c>
      <c r="C88" s="2" t="s">
        <v>36</v>
      </c>
      <c r="D88" s="2" t="s">
        <v>111</v>
      </c>
      <c r="E88" s="2" t="s">
        <v>112</v>
      </c>
      <c r="F88" s="2">
        <v>2</v>
      </c>
      <c r="G88" s="2">
        <v>2</v>
      </c>
      <c r="H88" s="2">
        <v>3</v>
      </c>
      <c r="I88" s="2">
        <v>6</v>
      </c>
      <c r="J88">
        <f t="shared" si="5"/>
        <v>6</v>
      </c>
      <c r="K88">
        <v>3</v>
      </c>
      <c r="L88">
        <f t="shared" si="6"/>
        <v>18</v>
      </c>
      <c r="M88" t="str">
        <f t="shared" si="7"/>
        <v>R-086</v>
      </c>
      <c r="N88" t="str">
        <f>VLOOKUP(L88,Upute!$B$43:$D$46,3,TRUE)</f>
        <v>Visok</v>
      </c>
    </row>
    <row r="89" spans="1:14" ht="27" x14ac:dyDescent="0.2">
      <c r="A89" s="1" t="s">
        <v>325</v>
      </c>
      <c r="B89" s="1" t="s">
        <v>113</v>
      </c>
      <c r="C89" s="1" t="s">
        <v>114</v>
      </c>
      <c r="D89" s="3" t="s">
        <v>115</v>
      </c>
      <c r="E89" s="3" t="s">
        <v>112</v>
      </c>
      <c r="F89" s="3">
        <v>2</v>
      </c>
      <c r="G89" s="3">
        <v>3</v>
      </c>
      <c r="H89" s="3">
        <v>2</v>
      </c>
      <c r="I89" s="3">
        <v>2</v>
      </c>
      <c r="J89">
        <f t="shared" si="5"/>
        <v>3</v>
      </c>
      <c r="K89">
        <v>2</v>
      </c>
      <c r="L89">
        <f t="shared" si="6"/>
        <v>6</v>
      </c>
      <c r="M89" t="str">
        <f t="shared" si="7"/>
        <v>R-087</v>
      </c>
      <c r="N89" t="str">
        <f>VLOOKUP(L89,Upute!$B$43:$D$46,3,TRUE)</f>
        <v>Umjeren</v>
      </c>
    </row>
    <row r="90" spans="1:14" ht="27" x14ac:dyDescent="0.2">
      <c r="A90" s="2" t="s">
        <v>326</v>
      </c>
      <c r="B90" s="2" t="s">
        <v>116</v>
      </c>
      <c r="C90" s="2" t="s">
        <v>117</v>
      </c>
      <c r="D90" s="2" t="s">
        <v>115</v>
      </c>
      <c r="E90" s="2" t="s">
        <v>112</v>
      </c>
      <c r="F90" s="2">
        <v>2</v>
      </c>
      <c r="G90" s="2">
        <v>2</v>
      </c>
      <c r="H90" s="2">
        <v>4</v>
      </c>
      <c r="I90" s="2">
        <v>4</v>
      </c>
      <c r="J90">
        <f t="shared" si="5"/>
        <v>4</v>
      </c>
      <c r="K90">
        <v>4</v>
      </c>
      <c r="L90">
        <f t="shared" si="6"/>
        <v>16</v>
      </c>
      <c r="M90" t="str">
        <f t="shared" si="7"/>
        <v>R-088</v>
      </c>
      <c r="N90" t="str">
        <f>VLOOKUP(L90,Upute!$B$43:$D$46,3,TRUE)</f>
        <v>Visok</v>
      </c>
    </row>
    <row r="91" spans="1:14" ht="27" x14ac:dyDescent="0.2">
      <c r="A91" s="2" t="s">
        <v>327</v>
      </c>
      <c r="B91" s="2" t="s">
        <v>118</v>
      </c>
      <c r="C91" s="2" t="s">
        <v>36</v>
      </c>
      <c r="D91" s="2" t="s">
        <v>111</v>
      </c>
      <c r="E91" s="2" t="s">
        <v>112</v>
      </c>
      <c r="F91" s="2">
        <v>2</v>
      </c>
      <c r="G91" s="2">
        <v>2</v>
      </c>
      <c r="H91" s="2">
        <v>3</v>
      </c>
      <c r="I91" s="2">
        <v>2</v>
      </c>
      <c r="J91">
        <f t="shared" si="5"/>
        <v>3</v>
      </c>
      <c r="K91">
        <v>5</v>
      </c>
      <c r="L91">
        <f t="shared" si="6"/>
        <v>15</v>
      </c>
      <c r="M91" t="str">
        <f t="shared" si="7"/>
        <v>R-089</v>
      </c>
      <c r="N91" t="str">
        <f>VLOOKUP(L91,Upute!$B$43:$D$46,3,TRUE)</f>
        <v>Visok</v>
      </c>
    </row>
    <row r="92" spans="1:14" ht="27" x14ac:dyDescent="0.2">
      <c r="A92" s="2" t="s">
        <v>328</v>
      </c>
      <c r="B92" s="2" t="s">
        <v>119</v>
      </c>
      <c r="C92" s="2" t="s">
        <v>117</v>
      </c>
      <c r="D92" s="2" t="s">
        <v>115</v>
      </c>
      <c r="E92" s="2" t="s">
        <v>112</v>
      </c>
      <c r="F92" s="2">
        <v>2</v>
      </c>
      <c r="G92" s="2">
        <v>2</v>
      </c>
      <c r="H92" s="2">
        <v>2</v>
      </c>
      <c r="I92" s="2">
        <v>2</v>
      </c>
      <c r="J92">
        <f t="shared" si="5"/>
        <v>2</v>
      </c>
      <c r="K92">
        <v>2</v>
      </c>
      <c r="L92">
        <f t="shared" si="6"/>
        <v>4</v>
      </c>
      <c r="M92" t="str">
        <f t="shared" si="7"/>
        <v>R-090</v>
      </c>
      <c r="N92" t="str">
        <f>VLOOKUP(L92,Upute!$B$43:$D$46,3,TRUE)</f>
        <v>Nizak</v>
      </c>
    </row>
    <row r="93" spans="1:14" ht="40" x14ac:dyDescent="0.2">
      <c r="A93" s="2" t="s">
        <v>329</v>
      </c>
      <c r="B93" s="2" t="s">
        <v>206</v>
      </c>
      <c r="C93" s="2" t="s">
        <v>36</v>
      </c>
      <c r="D93" s="2" t="s">
        <v>111</v>
      </c>
      <c r="E93" s="2" t="s">
        <v>112</v>
      </c>
      <c r="F93" s="2">
        <v>1</v>
      </c>
      <c r="G93" s="2">
        <v>1</v>
      </c>
      <c r="H93" s="2">
        <v>1</v>
      </c>
      <c r="I93" s="2">
        <v>1</v>
      </c>
      <c r="J93">
        <f t="shared" si="5"/>
        <v>1</v>
      </c>
      <c r="K93">
        <v>1</v>
      </c>
      <c r="L93">
        <f t="shared" si="6"/>
        <v>1</v>
      </c>
      <c r="M93" t="str">
        <f t="shared" si="7"/>
        <v>R-091</v>
      </c>
      <c r="N93" t="str">
        <f>VLOOKUP(L93,Upute!$B$43:$D$46,3,TRUE)</f>
        <v>Nizak</v>
      </c>
    </row>
    <row r="94" spans="1:14" ht="27" x14ac:dyDescent="0.2">
      <c r="A94" s="2" t="s">
        <v>330</v>
      </c>
      <c r="B94" s="2" t="s">
        <v>120</v>
      </c>
      <c r="C94" s="2" t="s">
        <v>121</v>
      </c>
      <c r="D94" s="6" t="s">
        <v>122</v>
      </c>
      <c r="E94" s="2" t="s">
        <v>112</v>
      </c>
      <c r="F94" s="2">
        <v>2</v>
      </c>
      <c r="G94" s="2">
        <v>2</v>
      </c>
      <c r="H94" s="6">
        <v>3</v>
      </c>
      <c r="I94" s="2">
        <v>2</v>
      </c>
      <c r="J94">
        <f t="shared" si="5"/>
        <v>3</v>
      </c>
      <c r="K94">
        <v>2</v>
      </c>
      <c r="L94">
        <f t="shared" si="6"/>
        <v>6</v>
      </c>
      <c r="M94" t="str">
        <f t="shared" si="7"/>
        <v>R-092</v>
      </c>
      <c r="N94" t="str">
        <f>VLOOKUP(L94,Upute!$B$43:$D$46,3,TRUE)</f>
        <v>Umjeren</v>
      </c>
    </row>
    <row r="95" spans="1:14" ht="27" x14ac:dyDescent="0.2">
      <c r="A95" s="2" t="s">
        <v>331</v>
      </c>
      <c r="B95" s="2" t="s">
        <v>224</v>
      </c>
      <c r="C95" s="2" t="s">
        <v>52</v>
      </c>
      <c r="D95" s="2" t="s">
        <v>123</v>
      </c>
      <c r="E95" s="2" t="s">
        <v>112</v>
      </c>
      <c r="F95" s="2">
        <v>2</v>
      </c>
      <c r="G95" s="2">
        <v>1</v>
      </c>
      <c r="H95" s="2">
        <v>1</v>
      </c>
      <c r="I95" s="2">
        <v>1</v>
      </c>
      <c r="J95">
        <f t="shared" si="5"/>
        <v>2</v>
      </c>
      <c r="K95">
        <v>1</v>
      </c>
      <c r="L95">
        <f t="shared" si="6"/>
        <v>2</v>
      </c>
      <c r="M95" t="str">
        <f t="shared" si="7"/>
        <v>R-093</v>
      </c>
      <c r="N95" t="str">
        <f>VLOOKUP(L95,Upute!$B$43:$D$46,3,TRUE)</f>
        <v>Nizak</v>
      </c>
    </row>
    <row r="96" spans="1:14" ht="27" x14ac:dyDescent="0.2">
      <c r="A96" s="2" t="s">
        <v>332</v>
      </c>
      <c r="B96" s="2" t="s">
        <v>124</v>
      </c>
      <c r="C96" s="2" t="s">
        <v>125</v>
      </c>
      <c r="D96" s="2" t="s">
        <v>126</v>
      </c>
      <c r="E96" s="2" t="s">
        <v>112</v>
      </c>
      <c r="F96" s="2">
        <v>1</v>
      </c>
      <c r="G96" s="2">
        <v>1</v>
      </c>
      <c r="H96" s="2">
        <v>1</v>
      </c>
      <c r="I96" s="2">
        <v>1</v>
      </c>
      <c r="J96">
        <f t="shared" si="5"/>
        <v>1</v>
      </c>
      <c r="K96">
        <v>1</v>
      </c>
      <c r="L96">
        <f t="shared" si="6"/>
        <v>1</v>
      </c>
      <c r="M96" t="str">
        <f t="shared" si="7"/>
        <v>R-094</v>
      </c>
      <c r="N96" t="str">
        <f>VLOOKUP(L96,Upute!$B$43:$D$46,3,TRUE)</f>
        <v>Nizak</v>
      </c>
    </row>
    <row r="97" spans="1:14" ht="40" x14ac:dyDescent="0.2">
      <c r="A97" s="2" t="s">
        <v>333</v>
      </c>
      <c r="B97" s="2" t="s">
        <v>127</v>
      </c>
      <c r="C97" s="2" t="s">
        <v>34</v>
      </c>
      <c r="D97" s="6" t="s">
        <v>128</v>
      </c>
      <c r="E97" s="2" t="s">
        <v>129</v>
      </c>
      <c r="F97" s="2">
        <v>2</v>
      </c>
      <c r="G97" s="2">
        <v>2</v>
      </c>
      <c r="H97" s="6">
        <v>2</v>
      </c>
      <c r="I97" s="2">
        <v>2</v>
      </c>
      <c r="J97">
        <f t="shared" si="5"/>
        <v>2</v>
      </c>
      <c r="K97">
        <v>2</v>
      </c>
      <c r="L97">
        <f t="shared" si="6"/>
        <v>4</v>
      </c>
      <c r="M97" t="str">
        <f t="shared" si="7"/>
        <v>R-095</v>
      </c>
      <c r="N97" t="str">
        <f>VLOOKUP(L97,Upute!$B$43:$D$46,3,TRUE)</f>
        <v>Nizak</v>
      </c>
    </row>
    <row r="98" spans="1:14" ht="27" x14ac:dyDescent="0.2">
      <c r="A98" s="2" t="s">
        <v>334</v>
      </c>
      <c r="B98" s="2" t="s">
        <v>192</v>
      </c>
      <c r="C98" s="2" t="s">
        <v>36</v>
      </c>
      <c r="D98" s="6" t="s">
        <v>128</v>
      </c>
      <c r="E98" s="2" t="s">
        <v>129</v>
      </c>
      <c r="F98" s="2">
        <v>2</v>
      </c>
      <c r="G98" s="2">
        <v>2</v>
      </c>
      <c r="H98" s="6">
        <v>2</v>
      </c>
      <c r="I98" s="2">
        <v>2</v>
      </c>
      <c r="J98">
        <f t="shared" si="5"/>
        <v>2</v>
      </c>
      <c r="K98">
        <v>2</v>
      </c>
      <c r="L98">
        <f t="shared" si="6"/>
        <v>4</v>
      </c>
      <c r="M98" t="str">
        <f t="shared" si="7"/>
        <v>R-096</v>
      </c>
      <c r="N98" t="str">
        <f>VLOOKUP(L98,Upute!$B$43:$D$46,3,TRUE)</f>
        <v>Nizak</v>
      </c>
    </row>
    <row r="99" spans="1:14" ht="27" x14ac:dyDescent="0.2">
      <c r="A99" s="2" t="s">
        <v>335</v>
      </c>
      <c r="B99" s="2" t="s">
        <v>130</v>
      </c>
      <c r="C99" s="2" t="s">
        <v>121</v>
      </c>
      <c r="D99" s="2" t="s">
        <v>131</v>
      </c>
      <c r="E99" s="2" t="s">
        <v>132</v>
      </c>
      <c r="F99" s="2">
        <v>2</v>
      </c>
      <c r="G99" s="2">
        <v>2</v>
      </c>
      <c r="H99" s="2">
        <v>2</v>
      </c>
      <c r="I99" s="2">
        <v>2</v>
      </c>
      <c r="J99">
        <f t="shared" ref="J99:J128" si="8">MAX(F99:I99)</f>
        <v>2</v>
      </c>
      <c r="K99">
        <v>2</v>
      </c>
      <c r="L99">
        <f t="shared" si="6"/>
        <v>4</v>
      </c>
      <c r="M99" t="str">
        <f t="shared" si="7"/>
        <v>R-097</v>
      </c>
      <c r="N99" t="str">
        <f>VLOOKUP(L99,Upute!$B$43:$D$46,3,TRUE)</f>
        <v>Nizak</v>
      </c>
    </row>
    <row r="100" spans="1:14" ht="27" x14ac:dyDescent="0.2">
      <c r="A100" s="2" t="s">
        <v>336</v>
      </c>
      <c r="B100" s="2" t="s">
        <v>133</v>
      </c>
      <c r="C100" s="2" t="s">
        <v>134</v>
      </c>
      <c r="D100" s="2" t="s">
        <v>135</v>
      </c>
      <c r="E100" s="2" t="s">
        <v>112</v>
      </c>
      <c r="F100" s="2">
        <v>2</v>
      </c>
      <c r="G100" s="2">
        <v>1</v>
      </c>
      <c r="H100" s="2">
        <v>1</v>
      </c>
      <c r="I100" s="2">
        <v>1</v>
      </c>
      <c r="J100">
        <f t="shared" si="8"/>
        <v>2</v>
      </c>
      <c r="K100">
        <v>1</v>
      </c>
      <c r="L100">
        <f t="shared" si="6"/>
        <v>2</v>
      </c>
      <c r="M100" t="str">
        <f t="shared" si="7"/>
        <v>R-098</v>
      </c>
      <c r="N100" t="str">
        <f>VLOOKUP(L100,Upute!$B$43:$D$46,3,TRUE)</f>
        <v>Nizak</v>
      </c>
    </row>
    <row r="101" spans="1:14" x14ac:dyDescent="0.2">
      <c r="A101" s="1" t="s">
        <v>337</v>
      </c>
      <c r="B101" s="1" t="s">
        <v>136</v>
      </c>
      <c r="C101" s="1" t="s">
        <v>137</v>
      </c>
      <c r="D101" s="3" t="s">
        <v>138</v>
      </c>
      <c r="E101" s="3" t="s">
        <v>112</v>
      </c>
      <c r="F101" s="3">
        <v>2</v>
      </c>
      <c r="G101" s="3">
        <v>3</v>
      </c>
      <c r="H101" s="3">
        <v>2</v>
      </c>
      <c r="I101" s="3">
        <v>2</v>
      </c>
      <c r="J101">
        <f t="shared" si="8"/>
        <v>3</v>
      </c>
      <c r="K101">
        <v>2</v>
      </c>
      <c r="L101">
        <f t="shared" si="6"/>
        <v>6</v>
      </c>
      <c r="M101" t="str">
        <f t="shared" si="7"/>
        <v>R-099</v>
      </c>
      <c r="N101" t="str">
        <f>VLOOKUP(L101,Upute!$B$43:$D$46,3,TRUE)</f>
        <v>Umjeren</v>
      </c>
    </row>
    <row r="102" spans="1:14" ht="27" x14ac:dyDescent="0.2">
      <c r="A102" s="2" t="s">
        <v>338</v>
      </c>
      <c r="B102" s="2" t="s">
        <v>139</v>
      </c>
      <c r="C102" s="2" t="s">
        <v>140</v>
      </c>
      <c r="D102" s="2" t="s">
        <v>141</v>
      </c>
      <c r="E102" s="2" t="s">
        <v>112</v>
      </c>
      <c r="F102" s="2">
        <v>2</v>
      </c>
      <c r="G102" s="2">
        <v>1</v>
      </c>
      <c r="H102" s="2">
        <v>1</v>
      </c>
      <c r="I102" s="2">
        <v>1</v>
      </c>
      <c r="J102">
        <f t="shared" si="8"/>
        <v>2</v>
      </c>
      <c r="K102">
        <v>1</v>
      </c>
      <c r="L102">
        <f t="shared" si="6"/>
        <v>2</v>
      </c>
      <c r="M102" t="str">
        <f t="shared" si="7"/>
        <v>R-100</v>
      </c>
      <c r="N102" t="str">
        <f>VLOOKUP(L102,Upute!$B$43:$D$46,3,TRUE)</f>
        <v>Nizak</v>
      </c>
    </row>
    <row r="103" spans="1:14" ht="40" x14ac:dyDescent="0.2">
      <c r="A103" s="2" t="s">
        <v>339</v>
      </c>
      <c r="B103" s="2" t="s">
        <v>142</v>
      </c>
      <c r="C103" s="2" t="s">
        <v>140</v>
      </c>
      <c r="D103" s="2" t="s">
        <v>141</v>
      </c>
      <c r="E103" s="2" t="s">
        <v>112</v>
      </c>
      <c r="F103" s="2">
        <v>2</v>
      </c>
      <c r="G103" s="2">
        <v>1</v>
      </c>
      <c r="H103" s="2">
        <v>1</v>
      </c>
      <c r="I103" s="2">
        <v>1</v>
      </c>
      <c r="J103">
        <f t="shared" si="8"/>
        <v>2</v>
      </c>
      <c r="K103">
        <v>1</v>
      </c>
      <c r="L103">
        <f t="shared" si="6"/>
        <v>2</v>
      </c>
      <c r="M103" t="str">
        <f t="shared" si="7"/>
        <v>R-101</v>
      </c>
      <c r="N103" t="str">
        <f>VLOOKUP(L103,Upute!$B$43:$D$46,3,TRUE)</f>
        <v>Nizak</v>
      </c>
    </row>
    <row r="104" spans="1:14" ht="27" x14ac:dyDescent="0.2">
      <c r="A104" s="2" t="s">
        <v>340</v>
      </c>
      <c r="B104" s="2" t="s">
        <v>143</v>
      </c>
      <c r="C104" s="2" t="s">
        <v>144</v>
      </c>
      <c r="D104" s="2" t="s">
        <v>145</v>
      </c>
      <c r="E104" s="2" t="s">
        <v>69</v>
      </c>
      <c r="F104" s="2">
        <v>2</v>
      </c>
      <c r="G104" s="2">
        <v>2</v>
      </c>
      <c r="H104" s="2">
        <v>2</v>
      </c>
      <c r="I104" s="2">
        <v>2</v>
      </c>
      <c r="J104">
        <f t="shared" si="8"/>
        <v>2</v>
      </c>
      <c r="K104">
        <v>2</v>
      </c>
      <c r="L104">
        <f t="shared" si="6"/>
        <v>4</v>
      </c>
      <c r="M104" t="str">
        <f t="shared" si="7"/>
        <v>R-102</v>
      </c>
      <c r="N104" t="str">
        <f>VLOOKUP(L104,Upute!$B$43:$D$46,3,TRUE)</f>
        <v>Nizak</v>
      </c>
    </row>
    <row r="105" spans="1:14" ht="27" x14ac:dyDescent="0.2">
      <c r="A105" s="2" t="s">
        <v>341</v>
      </c>
      <c r="B105" s="2" t="s">
        <v>146</v>
      </c>
      <c r="C105" s="2" t="s">
        <v>144</v>
      </c>
      <c r="D105" s="2" t="s">
        <v>145</v>
      </c>
      <c r="E105" s="2" t="s">
        <v>69</v>
      </c>
      <c r="F105" s="2">
        <v>2</v>
      </c>
      <c r="G105" s="2">
        <v>2</v>
      </c>
      <c r="H105" s="2">
        <v>2</v>
      </c>
      <c r="I105" s="2">
        <v>2</v>
      </c>
      <c r="J105">
        <f t="shared" si="8"/>
        <v>2</v>
      </c>
      <c r="K105">
        <v>2</v>
      </c>
      <c r="L105">
        <f t="shared" si="6"/>
        <v>4</v>
      </c>
      <c r="M105" t="str">
        <f t="shared" si="7"/>
        <v>R-103</v>
      </c>
      <c r="N105" t="str">
        <f>VLOOKUP(L105,Upute!$B$43:$D$46,3,TRUE)</f>
        <v>Nizak</v>
      </c>
    </row>
    <row r="106" spans="1:14" ht="27" x14ac:dyDescent="0.2">
      <c r="A106" s="2" t="s">
        <v>342</v>
      </c>
      <c r="B106" s="2" t="s">
        <v>147</v>
      </c>
      <c r="C106" s="2" t="s">
        <v>148</v>
      </c>
      <c r="D106" s="2" t="s">
        <v>148</v>
      </c>
      <c r="E106" s="2" t="s">
        <v>69</v>
      </c>
      <c r="F106" s="2">
        <v>2</v>
      </c>
      <c r="G106" s="2">
        <v>2</v>
      </c>
      <c r="H106" s="2">
        <v>2</v>
      </c>
      <c r="I106" s="2">
        <v>2</v>
      </c>
      <c r="J106">
        <f t="shared" si="8"/>
        <v>2</v>
      </c>
      <c r="K106">
        <v>2</v>
      </c>
      <c r="L106">
        <f t="shared" si="6"/>
        <v>4</v>
      </c>
      <c r="M106" t="str">
        <f t="shared" si="7"/>
        <v>R-104</v>
      </c>
      <c r="N106" t="str">
        <f>VLOOKUP(L106,Upute!$B$43:$D$46,3,TRUE)</f>
        <v>Nizak</v>
      </c>
    </row>
    <row r="107" spans="1:14" ht="27" x14ac:dyDescent="0.2">
      <c r="A107" s="2" t="s">
        <v>343</v>
      </c>
      <c r="B107" s="2" t="s">
        <v>149</v>
      </c>
      <c r="C107" s="2" t="s">
        <v>148</v>
      </c>
      <c r="D107" s="2" t="s">
        <v>148</v>
      </c>
      <c r="E107" s="2" t="s">
        <v>69</v>
      </c>
      <c r="F107" s="2">
        <v>2</v>
      </c>
      <c r="G107" s="2">
        <v>2</v>
      </c>
      <c r="H107" s="2">
        <v>2</v>
      </c>
      <c r="I107" s="2">
        <v>2</v>
      </c>
      <c r="J107">
        <f t="shared" si="8"/>
        <v>2</v>
      </c>
      <c r="K107">
        <v>2</v>
      </c>
      <c r="L107">
        <f t="shared" si="6"/>
        <v>4</v>
      </c>
      <c r="M107" t="str">
        <f t="shared" si="7"/>
        <v>R-105</v>
      </c>
      <c r="N107" t="str">
        <f>VLOOKUP(L107,Upute!$B$43:$D$46,3,TRUE)</f>
        <v>Nizak</v>
      </c>
    </row>
    <row r="108" spans="1:14" ht="27" x14ac:dyDescent="0.2">
      <c r="A108" s="2" t="s">
        <v>344</v>
      </c>
      <c r="B108" s="2" t="s">
        <v>150</v>
      </c>
      <c r="C108" s="2" t="s">
        <v>148</v>
      </c>
      <c r="D108" s="2" t="s">
        <v>148</v>
      </c>
      <c r="E108" s="2" t="s">
        <v>69</v>
      </c>
      <c r="F108" s="2">
        <v>2</v>
      </c>
      <c r="G108" s="2">
        <v>2</v>
      </c>
      <c r="H108" s="2">
        <v>2</v>
      </c>
      <c r="I108" s="2">
        <v>2</v>
      </c>
      <c r="J108">
        <f t="shared" si="8"/>
        <v>2</v>
      </c>
      <c r="K108">
        <v>2</v>
      </c>
      <c r="L108">
        <f t="shared" si="6"/>
        <v>4</v>
      </c>
      <c r="M108" t="str">
        <f t="shared" si="7"/>
        <v>R-106</v>
      </c>
      <c r="N108" t="str">
        <f>VLOOKUP(L108,Upute!$B$43:$D$46,3,TRUE)</f>
        <v>Nizak</v>
      </c>
    </row>
    <row r="109" spans="1:14" ht="27" x14ac:dyDescent="0.2">
      <c r="A109" s="2" t="s">
        <v>345</v>
      </c>
      <c r="B109" s="2" t="s">
        <v>225</v>
      </c>
      <c r="C109" s="2" t="s">
        <v>148</v>
      </c>
      <c r="D109" s="2" t="s">
        <v>148</v>
      </c>
      <c r="E109" s="2" t="s">
        <v>69</v>
      </c>
      <c r="F109" s="2">
        <v>1</v>
      </c>
      <c r="G109" s="2">
        <v>1</v>
      </c>
      <c r="H109" s="2">
        <v>1</v>
      </c>
      <c r="I109" s="2">
        <v>1</v>
      </c>
      <c r="J109">
        <f t="shared" si="8"/>
        <v>1</v>
      </c>
      <c r="K109">
        <v>1</v>
      </c>
      <c r="L109">
        <f t="shared" si="6"/>
        <v>1</v>
      </c>
      <c r="M109" t="str">
        <f t="shared" si="7"/>
        <v>R-107</v>
      </c>
      <c r="N109" t="str">
        <f>VLOOKUP(L109,Upute!$B$43:$D$46,3,TRUE)</f>
        <v>Nizak</v>
      </c>
    </row>
    <row r="110" spans="1:14" ht="40" x14ac:dyDescent="0.2">
      <c r="A110" s="2" t="s">
        <v>346</v>
      </c>
      <c r="B110" s="2" t="s">
        <v>151</v>
      </c>
      <c r="C110" s="2" t="s">
        <v>152</v>
      </c>
      <c r="D110" s="2" t="s">
        <v>153</v>
      </c>
      <c r="E110" s="2" t="s">
        <v>69</v>
      </c>
      <c r="F110" s="2">
        <v>1</v>
      </c>
      <c r="G110" s="2">
        <v>2</v>
      </c>
      <c r="H110" s="2">
        <v>1</v>
      </c>
      <c r="I110" s="2">
        <v>1</v>
      </c>
      <c r="J110">
        <f t="shared" si="8"/>
        <v>2</v>
      </c>
      <c r="K110">
        <v>1</v>
      </c>
      <c r="L110">
        <f t="shared" si="6"/>
        <v>2</v>
      </c>
      <c r="M110" t="str">
        <f t="shared" si="7"/>
        <v>R-108</v>
      </c>
      <c r="N110" t="str">
        <f>VLOOKUP(L110,Upute!$B$43:$D$46,3,TRUE)</f>
        <v>Nizak</v>
      </c>
    </row>
    <row r="111" spans="1:14" ht="27" x14ac:dyDescent="0.2">
      <c r="A111" s="2" t="s">
        <v>347</v>
      </c>
      <c r="B111" s="2" t="s">
        <v>154</v>
      </c>
      <c r="C111" s="2" t="s">
        <v>152</v>
      </c>
      <c r="D111" s="2" t="s">
        <v>153</v>
      </c>
      <c r="E111" s="2" t="s">
        <v>69</v>
      </c>
      <c r="F111" s="2">
        <v>2</v>
      </c>
      <c r="G111" s="2">
        <v>1</v>
      </c>
      <c r="H111" s="2">
        <v>1</v>
      </c>
      <c r="I111" s="2">
        <v>1</v>
      </c>
      <c r="J111">
        <f t="shared" si="8"/>
        <v>2</v>
      </c>
      <c r="K111">
        <v>1</v>
      </c>
      <c r="L111">
        <f t="shared" si="6"/>
        <v>2</v>
      </c>
      <c r="M111" t="str">
        <f t="shared" si="7"/>
        <v>R-109</v>
      </c>
      <c r="N111" t="str">
        <f>VLOOKUP(L111,Upute!$B$43:$D$46,3,TRUE)</f>
        <v>Nizak</v>
      </c>
    </row>
    <row r="112" spans="1:14" ht="53" x14ac:dyDescent="0.2">
      <c r="A112" s="2" t="s">
        <v>348</v>
      </c>
      <c r="B112" s="2" t="s">
        <v>155</v>
      </c>
      <c r="C112" s="2" t="s">
        <v>156</v>
      </c>
      <c r="D112" s="2" t="s">
        <v>157</v>
      </c>
      <c r="E112" s="2" t="s">
        <v>69</v>
      </c>
      <c r="F112" s="2">
        <v>1</v>
      </c>
      <c r="G112" s="2">
        <v>1</v>
      </c>
      <c r="H112" s="2">
        <v>1</v>
      </c>
      <c r="I112" s="2">
        <v>1</v>
      </c>
      <c r="J112">
        <f t="shared" si="8"/>
        <v>1</v>
      </c>
      <c r="K112">
        <v>1</v>
      </c>
      <c r="L112">
        <f t="shared" si="6"/>
        <v>1</v>
      </c>
      <c r="M112" t="str">
        <f t="shared" si="7"/>
        <v>R-110</v>
      </c>
      <c r="N112" t="str">
        <f>VLOOKUP(L112,Upute!$B$43:$D$46,3,TRUE)</f>
        <v>Nizak</v>
      </c>
    </row>
    <row r="113" spans="1:14" ht="40" x14ac:dyDescent="0.2">
      <c r="A113" s="2" t="s">
        <v>349</v>
      </c>
      <c r="B113" s="2" t="s">
        <v>158</v>
      </c>
      <c r="C113" s="2" t="s">
        <v>156</v>
      </c>
      <c r="D113" s="2" t="s">
        <v>157</v>
      </c>
      <c r="E113" s="2" t="s">
        <v>69</v>
      </c>
      <c r="F113" s="2">
        <v>1</v>
      </c>
      <c r="G113" s="2">
        <v>1</v>
      </c>
      <c r="H113" s="2">
        <v>1</v>
      </c>
      <c r="I113" s="2">
        <v>1</v>
      </c>
      <c r="J113">
        <f t="shared" si="8"/>
        <v>1</v>
      </c>
      <c r="K113">
        <v>1</v>
      </c>
      <c r="L113">
        <f t="shared" si="6"/>
        <v>1</v>
      </c>
      <c r="M113" t="str">
        <f t="shared" si="7"/>
        <v>R-111</v>
      </c>
      <c r="N113" t="str">
        <f>VLOOKUP(L113,Upute!$B$43:$D$46,3,TRUE)</f>
        <v>Nizak</v>
      </c>
    </row>
    <row r="114" spans="1:14" ht="27" x14ac:dyDescent="0.2">
      <c r="A114" s="2" t="s">
        <v>350</v>
      </c>
      <c r="B114" s="2" t="s">
        <v>226</v>
      </c>
      <c r="C114" s="2" t="s">
        <v>159</v>
      </c>
      <c r="D114" s="2" t="s">
        <v>159</v>
      </c>
      <c r="E114" s="2" t="s">
        <v>160</v>
      </c>
      <c r="F114" s="2">
        <v>2</v>
      </c>
      <c r="G114" s="2">
        <v>2</v>
      </c>
      <c r="H114" s="2">
        <v>2</v>
      </c>
      <c r="I114" s="2">
        <v>1</v>
      </c>
      <c r="J114">
        <f t="shared" si="8"/>
        <v>2</v>
      </c>
      <c r="K114">
        <v>1</v>
      </c>
      <c r="L114">
        <f t="shared" si="6"/>
        <v>2</v>
      </c>
      <c r="M114" t="str">
        <f t="shared" si="7"/>
        <v>R-112</v>
      </c>
      <c r="N114" t="str">
        <f>VLOOKUP(L114,Upute!$B$43:$D$46,3,TRUE)</f>
        <v>Nizak</v>
      </c>
    </row>
    <row r="115" spans="1:14" ht="40" x14ac:dyDescent="0.2">
      <c r="A115" s="2" t="s">
        <v>351</v>
      </c>
      <c r="B115" s="2" t="s">
        <v>161</v>
      </c>
      <c r="C115" s="2" t="s">
        <v>145</v>
      </c>
      <c r="D115" s="2" t="s">
        <v>145</v>
      </c>
      <c r="E115" s="2" t="s">
        <v>69</v>
      </c>
      <c r="F115" s="2">
        <v>1</v>
      </c>
      <c r="G115" s="2">
        <v>1</v>
      </c>
      <c r="H115" s="2">
        <v>1</v>
      </c>
      <c r="I115" s="2">
        <v>1</v>
      </c>
      <c r="J115">
        <f t="shared" si="8"/>
        <v>1</v>
      </c>
      <c r="K115">
        <v>1</v>
      </c>
      <c r="L115">
        <f t="shared" si="6"/>
        <v>1</v>
      </c>
      <c r="M115" t="str">
        <f t="shared" si="7"/>
        <v>R-113</v>
      </c>
      <c r="N115" t="str">
        <f>VLOOKUP(L115,Upute!$B$43:$D$46,3,TRUE)</f>
        <v>Nizak</v>
      </c>
    </row>
    <row r="116" spans="1:14" ht="27" x14ac:dyDescent="0.2">
      <c r="A116" s="2" t="s">
        <v>352</v>
      </c>
      <c r="B116" s="2" t="s">
        <v>227</v>
      </c>
      <c r="C116" s="2" t="s">
        <v>145</v>
      </c>
      <c r="D116" s="2" t="s">
        <v>145</v>
      </c>
      <c r="E116" s="2" t="s">
        <v>69</v>
      </c>
      <c r="F116" s="2">
        <v>1</v>
      </c>
      <c r="G116" s="2">
        <v>1</v>
      </c>
      <c r="H116" s="2">
        <v>1</v>
      </c>
      <c r="I116" s="2">
        <v>1</v>
      </c>
      <c r="J116">
        <f t="shared" si="8"/>
        <v>1</v>
      </c>
      <c r="K116">
        <v>1</v>
      </c>
      <c r="L116">
        <f t="shared" si="6"/>
        <v>1</v>
      </c>
      <c r="M116" t="str">
        <f t="shared" si="7"/>
        <v>R-114</v>
      </c>
      <c r="N116" t="str">
        <f>VLOOKUP(L116,Upute!$B$43:$D$46,3,TRUE)</f>
        <v>Nizak</v>
      </c>
    </row>
    <row r="117" spans="1:14" ht="40" x14ac:dyDescent="0.2">
      <c r="A117" s="2" t="s">
        <v>353</v>
      </c>
      <c r="B117" s="2" t="s">
        <v>162</v>
      </c>
      <c r="C117" s="2" t="s">
        <v>163</v>
      </c>
      <c r="D117" s="2" t="s">
        <v>163</v>
      </c>
      <c r="E117" s="2" t="s">
        <v>69</v>
      </c>
      <c r="F117" s="2">
        <v>2</v>
      </c>
      <c r="G117" s="2">
        <v>1</v>
      </c>
      <c r="H117" s="2">
        <v>1</v>
      </c>
      <c r="I117" s="2">
        <v>1</v>
      </c>
      <c r="J117">
        <f t="shared" si="8"/>
        <v>2</v>
      </c>
      <c r="K117">
        <v>1</v>
      </c>
      <c r="L117">
        <f t="shared" si="6"/>
        <v>2</v>
      </c>
      <c r="M117" t="str">
        <f t="shared" si="7"/>
        <v>R-115</v>
      </c>
      <c r="N117" t="str">
        <f>VLOOKUP(L117,Upute!$B$43:$D$46,3,TRUE)</f>
        <v>Nizak</v>
      </c>
    </row>
    <row r="118" spans="1:14" ht="27" x14ac:dyDescent="0.2">
      <c r="A118" s="2" t="s">
        <v>354</v>
      </c>
      <c r="B118" s="2" t="s">
        <v>228</v>
      </c>
      <c r="C118" s="2" t="s">
        <v>163</v>
      </c>
      <c r="D118" s="2" t="s">
        <v>163</v>
      </c>
      <c r="E118" s="2" t="s">
        <v>69</v>
      </c>
      <c r="F118" s="2">
        <v>1</v>
      </c>
      <c r="G118" s="2">
        <v>1</v>
      </c>
      <c r="H118" s="2">
        <v>1</v>
      </c>
      <c r="I118" s="2">
        <v>1</v>
      </c>
      <c r="J118">
        <f t="shared" si="8"/>
        <v>1</v>
      </c>
      <c r="K118">
        <v>1</v>
      </c>
      <c r="L118">
        <f t="shared" si="6"/>
        <v>1</v>
      </c>
      <c r="M118" t="str">
        <f t="shared" si="7"/>
        <v>R-116</v>
      </c>
      <c r="N118" t="str">
        <f>VLOOKUP(L118,Upute!$B$43:$D$46,3,TRUE)</f>
        <v>Nizak</v>
      </c>
    </row>
    <row r="119" spans="1:14" ht="53" x14ac:dyDescent="0.2">
      <c r="A119" s="2" t="s">
        <v>355</v>
      </c>
      <c r="B119" s="2" t="s">
        <v>164</v>
      </c>
      <c r="C119" s="2" t="s">
        <v>140</v>
      </c>
      <c r="D119" s="2" t="s">
        <v>153</v>
      </c>
      <c r="E119" s="2" t="s">
        <v>160</v>
      </c>
      <c r="F119" s="2">
        <v>2</v>
      </c>
      <c r="G119" s="2">
        <v>2</v>
      </c>
      <c r="H119" s="2">
        <v>2</v>
      </c>
      <c r="I119" s="2">
        <v>2</v>
      </c>
      <c r="J119">
        <f t="shared" si="8"/>
        <v>2</v>
      </c>
      <c r="K119">
        <v>2</v>
      </c>
      <c r="L119">
        <f t="shared" si="6"/>
        <v>4</v>
      </c>
      <c r="M119" t="str">
        <f t="shared" si="7"/>
        <v>R-117</v>
      </c>
      <c r="N119" t="str">
        <f>VLOOKUP(L119,Upute!$B$43:$D$46,3,TRUE)</f>
        <v>Nizak</v>
      </c>
    </row>
    <row r="120" spans="1:14" ht="53" x14ac:dyDescent="0.2">
      <c r="A120" s="2" t="s">
        <v>356</v>
      </c>
      <c r="B120" s="2" t="s">
        <v>165</v>
      </c>
      <c r="C120" s="2" t="s">
        <v>117</v>
      </c>
      <c r="D120" s="6" t="s">
        <v>153</v>
      </c>
      <c r="E120" s="2" t="s">
        <v>160</v>
      </c>
      <c r="F120" s="2">
        <v>2</v>
      </c>
      <c r="G120" s="2">
        <v>2</v>
      </c>
      <c r="H120" s="2">
        <v>1</v>
      </c>
      <c r="I120" s="2">
        <v>2</v>
      </c>
      <c r="J120">
        <f t="shared" si="8"/>
        <v>2</v>
      </c>
      <c r="K120">
        <v>2</v>
      </c>
      <c r="L120">
        <f t="shared" si="6"/>
        <v>4</v>
      </c>
      <c r="M120" t="str">
        <f t="shared" si="7"/>
        <v>R-118</v>
      </c>
      <c r="N120" t="str">
        <f>VLOOKUP(L120,Upute!$B$43:$D$46,3,TRUE)</f>
        <v>Nizak</v>
      </c>
    </row>
    <row r="121" spans="1:14" ht="53" x14ac:dyDescent="0.2">
      <c r="A121" s="2" t="s">
        <v>357</v>
      </c>
      <c r="B121" s="2" t="s">
        <v>166</v>
      </c>
      <c r="C121" s="2" t="s">
        <v>140</v>
      </c>
      <c r="D121" s="2" t="s">
        <v>153</v>
      </c>
      <c r="E121" s="2" t="s">
        <v>160</v>
      </c>
      <c r="F121" s="2">
        <v>2</v>
      </c>
      <c r="G121" s="2">
        <v>2</v>
      </c>
      <c r="H121" s="2">
        <v>2</v>
      </c>
      <c r="I121" s="2">
        <v>2</v>
      </c>
      <c r="J121">
        <f t="shared" si="8"/>
        <v>2</v>
      </c>
      <c r="K121">
        <v>2</v>
      </c>
      <c r="L121">
        <f t="shared" si="6"/>
        <v>4</v>
      </c>
      <c r="M121" t="str">
        <f t="shared" si="7"/>
        <v>R-119</v>
      </c>
      <c r="N121" t="str">
        <f>VLOOKUP(L121,Upute!$B$43:$D$46,3,TRUE)</f>
        <v>Nizak</v>
      </c>
    </row>
    <row r="122" spans="1:14" ht="40" x14ac:dyDescent="0.2">
      <c r="A122" s="2" t="s">
        <v>358</v>
      </c>
      <c r="B122" s="2" t="s">
        <v>229</v>
      </c>
      <c r="C122" s="2" t="s">
        <v>167</v>
      </c>
      <c r="D122" s="2" t="s">
        <v>167</v>
      </c>
      <c r="E122" s="2" t="s">
        <v>160</v>
      </c>
      <c r="F122" s="2">
        <v>1</v>
      </c>
      <c r="G122" s="2">
        <v>1</v>
      </c>
      <c r="H122" s="2">
        <v>1</v>
      </c>
      <c r="I122" s="2">
        <v>1</v>
      </c>
      <c r="J122">
        <f t="shared" si="8"/>
        <v>1</v>
      </c>
      <c r="K122">
        <v>1</v>
      </c>
      <c r="L122">
        <f t="shared" si="6"/>
        <v>1</v>
      </c>
      <c r="M122" t="str">
        <f t="shared" si="7"/>
        <v>R-120</v>
      </c>
      <c r="N122" t="str">
        <f>VLOOKUP(L122,Upute!$B$43:$D$46,3,TRUE)</f>
        <v>Nizak</v>
      </c>
    </row>
    <row r="123" spans="1:14" ht="27" x14ac:dyDescent="0.2">
      <c r="A123" s="2" t="s">
        <v>359</v>
      </c>
      <c r="B123" s="2" t="s">
        <v>168</v>
      </c>
      <c r="C123" s="2" t="s">
        <v>169</v>
      </c>
      <c r="D123" s="2" t="s">
        <v>170</v>
      </c>
      <c r="E123" s="2" t="s">
        <v>160</v>
      </c>
      <c r="F123" s="2">
        <v>1</v>
      </c>
      <c r="G123" s="2">
        <v>1</v>
      </c>
      <c r="H123" s="2">
        <v>1</v>
      </c>
      <c r="I123" s="2">
        <v>1</v>
      </c>
      <c r="J123">
        <f t="shared" si="8"/>
        <v>1</v>
      </c>
      <c r="K123">
        <v>1</v>
      </c>
      <c r="L123">
        <f t="shared" si="6"/>
        <v>1</v>
      </c>
      <c r="M123" t="str">
        <f t="shared" si="7"/>
        <v>R-121</v>
      </c>
      <c r="N123" t="str">
        <f>VLOOKUP(L123,Upute!$B$43:$D$46,3,TRUE)</f>
        <v>Nizak</v>
      </c>
    </row>
    <row r="124" spans="1:14" ht="27" x14ac:dyDescent="0.2">
      <c r="A124" s="2" t="s">
        <v>360</v>
      </c>
      <c r="B124" s="2" t="s">
        <v>230</v>
      </c>
      <c r="C124" s="2" t="s">
        <v>169</v>
      </c>
      <c r="D124" s="2" t="s">
        <v>170</v>
      </c>
      <c r="E124" s="2" t="s">
        <v>160</v>
      </c>
      <c r="F124" s="2">
        <v>1</v>
      </c>
      <c r="G124" s="2">
        <v>1</v>
      </c>
      <c r="H124" s="2">
        <v>1</v>
      </c>
      <c r="I124" s="2">
        <v>1</v>
      </c>
      <c r="J124">
        <f t="shared" si="8"/>
        <v>1</v>
      </c>
      <c r="K124">
        <v>1</v>
      </c>
      <c r="L124">
        <f t="shared" si="6"/>
        <v>1</v>
      </c>
      <c r="M124" t="str">
        <f t="shared" si="7"/>
        <v>R-122</v>
      </c>
      <c r="N124" t="str">
        <f>VLOOKUP(L124,Upute!$B$43:$D$46,3,TRUE)</f>
        <v>Nizak</v>
      </c>
    </row>
    <row r="125" spans="1:14" ht="40" x14ac:dyDescent="0.2">
      <c r="A125" s="2" t="s">
        <v>361</v>
      </c>
      <c r="B125" s="2" t="s">
        <v>200</v>
      </c>
      <c r="C125" s="2" t="s">
        <v>171</v>
      </c>
      <c r="D125" s="2" t="s">
        <v>170</v>
      </c>
      <c r="E125" s="2" t="s">
        <v>160</v>
      </c>
      <c r="F125" s="2">
        <v>1</v>
      </c>
      <c r="G125" s="2">
        <v>1</v>
      </c>
      <c r="H125" s="2">
        <v>1</v>
      </c>
      <c r="I125" s="2">
        <v>1</v>
      </c>
      <c r="J125">
        <f t="shared" si="8"/>
        <v>1</v>
      </c>
      <c r="K125">
        <v>1</v>
      </c>
      <c r="L125">
        <f t="shared" si="6"/>
        <v>1</v>
      </c>
      <c r="M125" t="str">
        <f t="shared" si="7"/>
        <v>R-123</v>
      </c>
      <c r="N125" t="str">
        <f>VLOOKUP(L125,Upute!$B$43:$D$46,3,TRUE)</f>
        <v>Nizak</v>
      </c>
    </row>
    <row r="126" spans="1:14" ht="40" x14ac:dyDescent="0.2">
      <c r="A126" s="2" t="s">
        <v>362</v>
      </c>
      <c r="B126" s="2" t="s">
        <v>172</v>
      </c>
      <c r="C126" s="2" t="s">
        <v>173</v>
      </c>
      <c r="D126" s="2" t="s">
        <v>173</v>
      </c>
      <c r="E126" s="2" t="s">
        <v>160</v>
      </c>
      <c r="F126" s="2">
        <v>1</v>
      </c>
      <c r="G126" s="2">
        <v>1</v>
      </c>
      <c r="H126" s="2">
        <v>1</v>
      </c>
      <c r="I126" s="2">
        <v>1</v>
      </c>
      <c r="J126">
        <f t="shared" si="8"/>
        <v>1</v>
      </c>
      <c r="K126">
        <v>1</v>
      </c>
      <c r="L126">
        <f t="shared" si="6"/>
        <v>1</v>
      </c>
      <c r="M126" t="str">
        <f t="shared" si="7"/>
        <v>R-124</v>
      </c>
      <c r="N126" t="str">
        <f>VLOOKUP(L126,Upute!$B$43:$D$46,3,TRUE)</f>
        <v>Nizak</v>
      </c>
    </row>
    <row r="127" spans="1:14" ht="40" x14ac:dyDescent="0.2">
      <c r="A127" s="2" t="s">
        <v>363</v>
      </c>
      <c r="B127" s="2" t="s">
        <v>201</v>
      </c>
      <c r="C127" s="2" t="s">
        <v>173</v>
      </c>
      <c r="D127" s="2" t="s">
        <v>173</v>
      </c>
      <c r="E127" s="2" t="s">
        <v>160</v>
      </c>
      <c r="F127" s="2">
        <v>1</v>
      </c>
      <c r="G127" s="2">
        <v>1</v>
      </c>
      <c r="H127" s="2">
        <v>1</v>
      </c>
      <c r="I127" s="2">
        <v>1</v>
      </c>
      <c r="J127">
        <f t="shared" si="8"/>
        <v>1</v>
      </c>
      <c r="K127">
        <v>1</v>
      </c>
      <c r="L127">
        <f t="shared" si="6"/>
        <v>1</v>
      </c>
      <c r="M127" t="str">
        <f t="shared" si="7"/>
        <v>R-125</v>
      </c>
      <c r="N127" t="str">
        <f>VLOOKUP(L127,Upute!$B$43:$D$46,3,TRUE)</f>
        <v>Nizak</v>
      </c>
    </row>
    <row r="128" spans="1:14" ht="27" x14ac:dyDescent="0.2">
      <c r="A128" s="2" t="s">
        <v>364</v>
      </c>
      <c r="B128" s="2" t="s">
        <v>215</v>
      </c>
      <c r="C128" s="2" t="s">
        <v>213</v>
      </c>
      <c r="D128" s="2" t="s">
        <v>57</v>
      </c>
      <c r="E128" s="2" t="s">
        <v>214</v>
      </c>
      <c r="F128" s="2">
        <v>2</v>
      </c>
      <c r="G128" s="2">
        <v>3</v>
      </c>
      <c r="H128" s="2">
        <v>3</v>
      </c>
      <c r="I128" s="2">
        <v>4</v>
      </c>
      <c r="J128">
        <f t="shared" si="8"/>
        <v>4</v>
      </c>
      <c r="K128">
        <v>4</v>
      </c>
      <c r="L128">
        <f t="shared" si="6"/>
        <v>16</v>
      </c>
      <c r="M128" t="str">
        <f t="shared" si="7"/>
        <v>R-126</v>
      </c>
      <c r="N128" t="str">
        <f>VLOOKUP(L128,Upute!$B$43:$D$46,3,TRUE)</f>
        <v>Visok</v>
      </c>
    </row>
    <row r="129" spans="1:14" ht="27" x14ac:dyDescent="0.2">
      <c r="A129" s="2" t="s">
        <v>617</v>
      </c>
      <c r="B129" s="2" t="s">
        <v>423</v>
      </c>
      <c r="C129" s="2" t="s">
        <v>424</v>
      </c>
      <c r="D129" s="2" t="s">
        <v>670</v>
      </c>
      <c r="E129" s="2" t="s">
        <v>671</v>
      </c>
      <c r="F129" s="2">
        <v>3</v>
      </c>
      <c r="G129" s="2">
        <v>2</v>
      </c>
      <c r="H129" s="2">
        <v>2</v>
      </c>
      <c r="I129" s="2">
        <v>3</v>
      </c>
      <c r="J129">
        <f t="shared" ref="J129:J181" si="9">MAX(F129:I129)</f>
        <v>3</v>
      </c>
      <c r="K129">
        <v>4</v>
      </c>
      <c r="L129">
        <f t="shared" ref="L129:L181" si="10">J129*K129</f>
        <v>12</v>
      </c>
      <c r="M129" t="str">
        <f t="shared" ref="M129:M181" si="11">A129</f>
        <v>R-127</v>
      </c>
      <c r="N129" t="str">
        <f>VLOOKUP(L129,Upute!$B$43:$D$46,3,TRUE)</f>
        <v>Umjeren</v>
      </c>
    </row>
    <row r="130" spans="1:14" ht="40" x14ac:dyDescent="0.2">
      <c r="A130" s="2" t="s">
        <v>618</v>
      </c>
      <c r="B130" s="2" t="s">
        <v>425</v>
      </c>
      <c r="C130" s="2" t="s">
        <v>426</v>
      </c>
      <c r="D130" s="2" t="s">
        <v>513</v>
      </c>
      <c r="E130" s="2" t="s">
        <v>565</v>
      </c>
      <c r="F130" s="2">
        <v>3</v>
      </c>
      <c r="G130" s="2">
        <v>2</v>
      </c>
      <c r="H130" s="2">
        <v>1</v>
      </c>
      <c r="I130" s="2">
        <v>2</v>
      </c>
      <c r="J130">
        <f t="shared" si="9"/>
        <v>3</v>
      </c>
      <c r="K130">
        <v>4</v>
      </c>
      <c r="L130">
        <f t="shared" si="10"/>
        <v>12</v>
      </c>
      <c r="M130" t="str">
        <f t="shared" si="11"/>
        <v>R-128</v>
      </c>
      <c r="N130" t="str">
        <f>VLOOKUP(L130,Upute!$B$43:$D$46,3,TRUE)</f>
        <v>Umjeren</v>
      </c>
    </row>
    <row r="131" spans="1:14" ht="27" x14ac:dyDescent="0.2">
      <c r="A131" s="2" t="s">
        <v>619</v>
      </c>
      <c r="B131" s="2" t="s">
        <v>427</v>
      </c>
      <c r="C131" s="2" t="s">
        <v>428</v>
      </c>
      <c r="D131" s="2" t="s">
        <v>514</v>
      </c>
      <c r="E131" s="2" t="s">
        <v>566</v>
      </c>
      <c r="F131" s="2">
        <v>3</v>
      </c>
      <c r="G131" s="2">
        <v>3</v>
      </c>
      <c r="H131" s="2">
        <v>2</v>
      </c>
      <c r="I131" s="2">
        <v>3</v>
      </c>
      <c r="J131">
        <f t="shared" si="9"/>
        <v>3</v>
      </c>
      <c r="K131">
        <v>4</v>
      </c>
      <c r="L131">
        <f t="shared" si="10"/>
        <v>12</v>
      </c>
      <c r="M131" t="str">
        <f t="shared" si="11"/>
        <v>R-129</v>
      </c>
      <c r="N131" t="str">
        <f>VLOOKUP(L131,Upute!$B$43:$D$46,3,TRUE)</f>
        <v>Umjeren</v>
      </c>
    </row>
    <row r="132" spans="1:14" ht="40" x14ac:dyDescent="0.2">
      <c r="A132" s="2" t="s">
        <v>620</v>
      </c>
      <c r="B132" s="2" t="s">
        <v>429</v>
      </c>
      <c r="C132" s="2" t="s">
        <v>430</v>
      </c>
      <c r="D132" s="2" t="s">
        <v>515</v>
      </c>
      <c r="E132" s="2" t="s">
        <v>567</v>
      </c>
      <c r="F132" s="2">
        <v>3</v>
      </c>
      <c r="G132" s="2">
        <v>3</v>
      </c>
      <c r="H132" s="2">
        <v>1</v>
      </c>
      <c r="I132" s="2">
        <v>2</v>
      </c>
      <c r="J132">
        <f t="shared" si="9"/>
        <v>3</v>
      </c>
      <c r="K132">
        <v>4</v>
      </c>
      <c r="L132">
        <f t="shared" si="10"/>
        <v>12</v>
      </c>
      <c r="M132" t="str">
        <f t="shared" si="11"/>
        <v>R-130</v>
      </c>
      <c r="N132" t="str">
        <f>VLOOKUP(L132,Upute!$B$43:$D$46,3,TRUE)</f>
        <v>Umjeren</v>
      </c>
    </row>
    <row r="133" spans="1:14" ht="40" x14ac:dyDescent="0.2">
      <c r="A133" s="2" t="s">
        <v>621</v>
      </c>
      <c r="B133" s="2" t="s">
        <v>431</v>
      </c>
      <c r="C133" s="2" t="s">
        <v>432</v>
      </c>
      <c r="D133" s="2" t="s">
        <v>516</v>
      </c>
      <c r="E133" s="2" t="s">
        <v>568</v>
      </c>
      <c r="F133" s="2">
        <v>3</v>
      </c>
      <c r="G133" s="2">
        <v>1</v>
      </c>
      <c r="H133" s="2">
        <v>1</v>
      </c>
      <c r="I133" s="2">
        <v>2</v>
      </c>
      <c r="J133">
        <f t="shared" si="9"/>
        <v>3</v>
      </c>
      <c r="K133">
        <v>4</v>
      </c>
      <c r="L133">
        <f t="shared" si="10"/>
        <v>12</v>
      </c>
      <c r="M133" t="str">
        <f t="shared" si="11"/>
        <v>R-131</v>
      </c>
      <c r="N133" t="str">
        <f>VLOOKUP(L133,Upute!$B$43:$D$46,3,TRUE)</f>
        <v>Umjeren</v>
      </c>
    </row>
    <row r="134" spans="1:14" ht="40" x14ac:dyDescent="0.2">
      <c r="A134" s="2" t="s">
        <v>622</v>
      </c>
      <c r="B134" s="2" t="s">
        <v>433</v>
      </c>
      <c r="C134" s="2" t="s">
        <v>434</v>
      </c>
      <c r="D134" s="2" t="s">
        <v>517</v>
      </c>
      <c r="E134" s="2" t="s">
        <v>569</v>
      </c>
      <c r="F134" s="2">
        <v>3</v>
      </c>
      <c r="G134" s="2">
        <v>2</v>
      </c>
      <c r="H134" s="2">
        <v>1</v>
      </c>
      <c r="I134" s="2">
        <v>2</v>
      </c>
      <c r="J134">
        <f t="shared" si="9"/>
        <v>3</v>
      </c>
      <c r="K134">
        <v>4</v>
      </c>
      <c r="L134">
        <f t="shared" si="10"/>
        <v>12</v>
      </c>
      <c r="M134" t="str">
        <f t="shared" si="11"/>
        <v>R-132</v>
      </c>
      <c r="N134" t="str">
        <f>VLOOKUP(L134,Upute!$B$43:$D$46,3,TRUE)</f>
        <v>Umjeren</v>
      </c>
    </row>
    <row r="135" spans="1:14" ht="40" x14ac:dyDescent="0.2">
      <c r="A135" s="2" t="s">
        <v>623</v>
      </c>
      <c r="B135" s="2" t="s">
        <v>435</v>
      </c>
      <c r="C135" s="2" t="s">
        <v>436</v>
      </c>
      <c r="D135" s="2" t="s">
        <v>518</v>
      </c>
      <c r="E135" s="2" t="s">
        <v>570</v>
      </c>
      <c r="F135" s="2">
        <v>3</v>
      </c>
      <c r="G135" s="2">
        <v>2</v>
      </c>
      <c r="H135" s="2">
        <v>2</v>
      </c>
      <c r="I135" s="2">
        <v>2</v>
      </c>
      <c r="J135">
        <f t="shared" si="9"/>
        <v>3</v>
      </c>
      <c r="K135">
        <v>4</v>
      </c>
      <c r="L135">
        <f t="shared" si="10"/>
        <v>12</v>
      </c>
      <c r="M135" t="str">
        <f t="shared" si="11"/>
        <v>R-133</v>
      </c>
      <c r="N135" t="str">
        <f>VLOOKUP(L135,Upute!$B$43:$D$46,3,TRUE)</f>
        <v>Umjeren</v>
      </c>
    </row>
    <row r="136" spans="1:14" ht="27" x14ac:dyDescent="0.2">
      <c r="A136" s="2" t="s">
        <v>624</v>
      </c>
      <c r="B136" s="2" t="s">
        <v>437</v>
      </c>
      <c r="C136" s="2" t="s">
        <v>438</v>
      </c>
      <c r="D136" s="2" t="s">
        <v>519</v>
      </c>
      <c r="E136" s="2" t="s">
        <v>571</v>
      </c>
      <c r="F136" s="2">
        <v>1</v>
      </c>
      <c r="G136" s="2">
        <v>3</v>
      </c>
      <c r="H136" s="2">
        <v>2</v>
      </c>
      <c r="I136" s="2">
        <v>2</v>
      </c>
      <c r="J136">
        <f t="shared" si="9"/>
        <v>3</v>
      </c>
      <c r="K136">
        <v>4</v>
      </c>
      <c r="L136">
        <f t="shared" si="10"/>
        <v>12</v>
      </c>
      <c r="M136" t="str">
        <f t="shared" si="11"/>
        <v>R-134</v>
      </c>
      <c r="N136" t="str">
        <f>VLOOKUP(L136,Upute!$B$43:$D$46,3,TRUE)</f>
        <v>Umjeren</v>
      </c>
    </row>
    <row r="137" spans="1:14" ht="27" x14ac:dyDescent="0.2">
      <c r="A137" s="2" t="s">
        <v>625</v>
      </c>
      <c r="B137" s="2" t="s">
        <v>439</v>
      </c>
      <c r="C137" s="2" t="s">
        <v>440</v>
      </c>
      <c r="D137" s="2" t="s">
        <v>520</v>
      </c>
      <c r="E137" s="2" t="s">
        <v>572</v>
      </c>
      <c r="F137" s="2">
        <v>2</v>
      </c>
      <c r="G137" s="2">
        <v>3</v>
      </c>
      <c r="H137" s="2">
        <v>2</v>
      </c>
      <c r="I137" s="2">
        <v>2</v>
      </c>
      <c r="J137">
        <f t="shared" si="9"/>
        <v>3</v>
      </c>
      <c r="K137">
        <v>4</v>
      </c>
      <c r="L137">
        <f t="shared" si="10"/>
        <v>12</v>
      </c>
      <c r="M137" t="str">
        <f t="shared" si="11"/>
        <v>R-135</v>
      </c>
      <c r="N137" t="str">
        <f>VLOOKUP(L137,Upute!$B$43:$D$46,3,TRUE)</f>
        <v>Umjeren</v>
      </c>
    </row>
    <row r="138" spans="1:14" ht="27" x14ac:dyDescent="0.2">
      <c r="A138" s="2" t="s">
        <v>626</v>
      </c>
      <c r="B138" s="2" t="s">
        <v>441</v>
      </c>
      <c r="C138" s="2" t="s">
        <v>442</v>
      </c>
      <c r="D138" s="2" t="s">
        <v>521</v>
      </c>
      <c r="E138" s="2" t="s">
        <v>573</v>
      </c>
      <c r="F138" s="2">
        <v>3</v>
      </c>
      <c r="G138" s="2">
        <v>3</v>
      </c>
      <c r="H138" s="2">
        <v>2</v>
      </c>
      <c r="I138" s="2">
        <v>2</v>
      </c>
      <c r="J138">
        <f t="shared" si="9"/>
        <v>3</v>
      </c>
      <c r="K138">
        <v>4</v>
      </c>
      <c r="L138">
        <f t="shared" si="10"/>
        <v>12</v>
      </c>
      <c r="M138" t="str">
        <f t="shared" si="11"/>
        <v>R-136</v>
      </c>
      <c r="N138" t="str">
        <f>VLOOKUP(L138,Upute!$B$43:$D$46,3,TRUE)</f>
        <v>Umjeren</v>
      </c>
    </row>
    <row r="139" spans="1:14" ht="27" x14ac:dyDescent="0.2">
      <c r="A139" s="2" t="s">
        <v>627</v>
      </c>
      <c r="B139" s="2" t="s">
        <v>443</v>
      </c>
      <c r="C139" s="2" t="s">
        <v>444</v>
      </c>
      <c r="D139" s="2" t="s">
        <v>522</v>
      </c>
      <c r="E139" s="2" t="s">
        <v>574</v>
      </c>
      <c r="F139" s="2">
        <v>1</v>
      </c>
      <c r="G139" s="2">
        <v>3</v>
      </c>
      <c r="H139" s="2">
        <v>2</v>
      </c>
      <c r="I139" s="2">
        <v>3</v>
      </c>
      <c r="J139">
        <f t="shared" si="9"/>
        <v>3</v>
      </c>
      <c r="K139">
        <v>4</v>
      </c>
      <c r="L139">
        <f t="shared" si="10"/>
        <v>12</v>
      </c>
      <c r="M139" t="str">
        <f t="shared" si="11"/>
        <v>R-137</v>
      </c>
      <c r="N139" t="str">
        <f>VLOOKUP(L139,Upute!$B$43:$D$46,3,TRUE)</f>
        <v>Umjeren</v>
      </c>
    </row>
    <row r="140" spans="1:14" ht="27" x14ac:dyDescent="0.2">
      <c r="A140" s="2" t="s">
        <v>628</v>
      </c>
      <c r="B140" s="2" t="s">
        <v>445</v>
      </c>
      <c r="C140" s="2" t="s">
        <v>446</v>
      </c>
      <c r="D140" s="2" t="s">
        <v>523</v>
      </c>
      <c r="E140" s="2" t="s">
        <v>575</v>
      </c>
      <c r="F140" s="2">
        <v>1</v>
      </c>
      <c r="G140" s="2">
        <v>3</v>
      </c>
      <c r="H140" s="2">
        <v>2</v>
      </c>
      <c r="I140" s="2">
        <v>2</v>
      </c>
      <c r="J140">
        <f t="shared" si="9"/>
        <v>3</v>
      </c>
      <c r="K140">
        <v>4</v>
      </c>
      <c r="L140">
        <f t="shared" si="10"/>
        <v>12</v>
      </c>
      <c r="M140" t="str">
        <f t="shared" si="11"/>
        <v>R-138</v>
      </c>
      <c r="N140" t="str">
        <f>VLOOKUP(L140,Upute!$B$43:$D$46,3,TRUE)</f>
        <v>Umjeren</v>
      </c>
    </row>
    <row r="141" spans="1:14" ht="27" x14ac:dyDescent="0.2">
      <c r="A141" s="2" t="s">
        <v>629</v>
      </c>
      <c r="B141" s="2" t="s">
        <v>447</v>
      </c>
      <c r="C141" s="2" t="s">
        <v>448</v>
      </c>
      <c r="D141" s="2" t="s">
        <v>524</v>
      </c>
      <c r="E141" s="2" t="s">
        <v>576</v>
      </c>
      <c r="F141" s="2">
        <v>1</v>
      </c>
      <c r="G141" s="2">
        <v>2</v>
      </c>
      <c r="H141" s="2">
        <v>2</v>
      </c>
      <c r="I141" s="2">
        <v>2</v>
      </c>
      <c r="J141">
        <f t="shared" si="9"/>
        <v>2</v>
      </c>
      <c r="K141">
        <v>4</v>
      </c>
      <c r="L141">
        <f t="shared" si="10"/>
        <v>8</v>
      </c>
      <c r="M141" t="str">
        <f t="shared" si="11"/>
        <v>R-139</v>
      </c>
      <c r="N141" t="str">
        <f>VLOOKUP(L141,Upute!$B$43:$D$46,3,TRUE)</f>
        <v>Umjeren</v>
      </c>
    </row>
    <row r="142" spans="1:14" ht="27" x14ac:dyDescent="0.2">
      <c r="A142" s="2" t="s">
        <v>630</v>
      </c>
      <c r="B142" s="2" t="s">
        <v>449</v>
      </c>
      <c r="C142" s="2" t="s">
        <v>450</v>
      </c>
      <c r="D142" s="2" t="s">
        <v>525</v>
      </c>
      <c r="E142" s="2" t="s">
        <v>577</v>
      </c>
      <c r="F142" s="2">
        <v>1</v>
      </c>
      <c r="G142" s="2">
        <v>3</v>
      </c>
      <c r="H142" s="2">
        <v>2</v>
      </c>
      <c r="I142" s="2">
        <v>2</v>
      </c>
      <c r="J142">
        <f t="shared" si="9"/>
        <v>3</v>
      </c>
      <c r="K142">
        <v>4</v>
      </c>
      <c r="L142">
        <f t="shared" si="10"/>
        <v>12</v>
      </c>
      <c r="M142" t="str">
        <f t="shared" si="11"/>
        <v>R-140</v>
      </c>
      <c r="N142" t="str">
        <f>VLOOKUP(L142,Upute!$B$43:$D$46,3,TRUE)</f>
        <v>Umjeren</v>
      </c>
    </row>
    <row r="143" spans="1:14" ht="27" x14ac:dyDescent="0.2">
      <c r="A143" s="2" t="s">
        <v>631</v>
      </c>
      <c r="B143" s="2" t="s">
        <v>451</v>
      </c>
      <c r="C143" s="2" t="s">
        <v>452</v>
      </c>
      <c r="D143" s="2" t="s">
        <v>526</v>
      </c>
      <c r="E143" s="2" t="s">
        <v>578</v>
      </c>
      <c r="F143" s="2">
        <v>3</v>
      </c>
      <c r="G143" s="2">
        <v>3</v>
      </c>
      <c r="H143" s="2">
        <v>2</v>
      </c>
      <c r="I143" s="2">
        <v>3</v>
      </c>
      <c r="J143">
        <f t="shared" si="9"/>
        <v>3</v>
      </c>
      <c r="K143">
        <v>4</v>
      </c>
      <c r="L143">
        <f t="shared" si="10"/>
        <v>12</v>
      </c>
      <c r="M143" t="str">
        <f t="shared" si="11"/>
        <v>R-141</v>
      </c>
      <c r="N143" t="str">
        <f>VLOOKUP(L143,Upute!$B$43:$D$46,3,TRUE)</f>
        <v>Umjeren</v>
      </c>
    </row>
    <row r="144" spans="1:14" ht="27" x14ac:dyDescent="0.2">
      <c r="A144" s="2" t="s">
        <v>632</v>
      </c>
      <c r="B144" s="2" t="s">
        <v>453</v>
      </c>
      <c r="C144" s="2" t="s">
        <v>454</v>
      </c>
      <c r="D144" s="2" t="s">
        <v>527</v>
      </c>
      <c r="E144" s="2" t="s">
        <v>579</v>
      </c>
      <c r="F144" s="2">
        <v>2</v>
      </c>
      <c r="G144" s="2">
        <v>3</v>
      </c>
      <c r="H144" s="2">
        <v>2</v>
      </c>
      <c r="I144" s="2">
        <v>2</v>
      </c>
      <c r="J144">
        <f t="shared" si="9"/>
        <v>3</v>
      </c>
      <c r="K144">
        <v>4</v>
      </c>
      <c r="L144">
        <f t="shared" si="10"/>
        <v>12</v>
      </c>
      <c r="M144" t="str">
        <f t="shared" si="11"/>
        <v>R-142</v>
      </c>
      <c r="N144" t="str">
        <f>VLOOKUP(L144,Upute!$B$43:$D$46,3,TRUE)</f>
        <v>Umjeren</v>
      </c>
    </row>
    <row r="145" spans="1:14" ht="27" x14ac:dyDescent="0.2">
      <c r="A145" s="2" t="s">
        <v>633</v>
      </c>
      <c r="B145" s="2" t="s">
        <v>455</v>
      </c>
      <c r="C145" s="2" t="s">
        <v>456</v>
      </c>
      <c r="D145" s="2" t="s">
        <v>528</v>
      </c>
      <c r="E145" s="2" t="s">
        <v>580</v>
      </c>
      <c r="F145" s="2">
        <v>2</v>
      </c>
      <c r="G145" s="2">
        <v>3</v>
      </c>
      <c r="H145" s="2">
        <v>2</v>
      </c>
      <c r="I145" s="2">
        <v>3</v>
      </c>
      <c r="J145">
        <f t="shared" si="9"/>
        <v>3</v>
      </c>
      <c r="K145">
        <v>4</v>
      </c>
      <c r="L145">
        <f t="shared" si="10"/>
        <v>12</v>
      </c>
      <c r="M145" t="str">
        <f t="shared" si="11"/>
        <v>R-143</v>
      </c>
      <c r="N145" t="str">
        <f>VLOOKUP(L145,Upute!$B$43:$D$46,3,TRUE)</f>
        <v>Umjeren</v>
      </c>
    </row>
    <row r="146" spans="1:14" ht="27" x14ac:dyDescent="0.2">
      <c r="A146" s="2" t="s">
        <v>634</v>
      </c>
      <c r="B146" s="2" t="s">
        <v>457</v>
      </c>
      <c r="C146" s="2" t="s">
        <v>458</v>
      </c>
      <c r="D146" s="2" t="s">
        <v>529</v>
      </c>
      <c r="E146" s="2" t="s">
        <v>581</v>
      </c>
      <c r="F146" s="2">
        <v>2</v>
      </c>
      <c r="G146" s="2">
        <v>3</v>
      </c>
      <c r="H146" s="2">
        <v>2</v>
      </c>
      <c r="I146" s="2">
        <v>2</v>
      </c>
      <c r="J146">
        <f t="shared" si="9"/>
        <v>3</v>
      </c>
      <c r="K146">
        <v>4</v>
      </c>
      <c r="L146">
        <f t="shared" si="10"/>
        <v>12</v>
      </c>
      <c r="M146" t="str">
        <f t="shared" si="11"/>
        <v>R-144</v>
      </c>
      <c r="N146" t="str">
        <f>VLOOKUP(L146,Upute!$B$43:$D$46,3,TRUE)</f>
        <v>Umjeren</v>
      </c>
    </row>
    <row r="147" spans="1:14" ht="40" x14ac:dyDescent="0.2">
      <c r="A147" s="2" t="s">
        <v>635</v>
      </c>
      <c r="B147" s="2" t="s">
        <v>459</v>
      </c>
      <c r="C147" s="2" t="s">
        <v>452</v>
      </c>
      <c r="D147" s="2" t="s">
        <v>530</v>
      </c>
      <c r="E147" s="2" t="s">
        <v>582</v>
      </c>
      <c r="F147" s="2">
        <v>3</v>
      </c>
      <c r="G147" s="2">
        <v>3</v>
      </c>
      <c r="H147" s="2">
        <v>2</v>
      </c>
      <c r="I147" s="2">
        <v>3</v>
      </c>
      <c r="J147">
        <f t="shared" si="9"/>
        <v>3</v>
      </c>
      <c r="K147">
        <v>4</v>
      </c>
      <c r="L147">
        <f t="shared" si="10"/>
        <v>12</v>
      </c>
      <c r="M147" t="str">
        <f t="shared" si="11"/>
        <v>R-145</v>
      </c>
      <c r="N147" t="str">
        <f>VLOOKUP(L147,Upute!$B$43:$D$46,3,TRUE)</f>
        <v>Umjeren</v>
      </c>
    </row>
    <row r="148" spans="1:14" ht="27" x14ac:dyDescent="0.2">
      <c r="A148" s="2" t="s">
        <v>636</v>
      </c>
      <c r="B148" s="2" t="s">
        <v>460</v>
      </c>
      <c r="C148" s="2" t="s">
        <v>461</v>
      </c>
      <c r="D148" s="2" t="s">
        <v>531</v>
      </c>
      <c r="E148" s="2" t="s">
        <v>583</v>
      </c>
      <c r="F148" s="2">
        <v>3</v>
      </c>
      <c r="G148" s="2">
        <v>3</v>
      </c>
      <c r="H148" s="2">
        <v>2</v>
      </c>
      <c r="I148" s="2">
        <v>3</v>
      </c>
      <c r="J148">
        <f t="shared" si="9"/>
        <v>3</v>
      </c>
      <c r="K148">
        <v>4</v>
      </c>
      <c r="L148">
        <f t="shared" si="10"/>
        <v>12</v>
      </c>
      <c r="M148" t="str">
        <f t="shared" si="11"/>
        <v>R-146</v>
      </c>
      <c r="N148" t="str">
        <f>VLOOKUP(L148,Upute!$B$43:$D$46,3,TRUE)</f>
        <v>Umjeren</v>
      </c>
    </row>
    <row r="149" spans="1:14" ht="27" x14ac:dyDescent="0.2">
      <c r="A149" s="2" t="s">
        <v>637</v>
      </c>
      <c r="B149" s="2" t="s">
        <v>462</v>
      </c>
      <c r="C149" s="2" t="s">
        <v>463</v>
      </c>
      <c r="D149" s="2" t="s">
        <v>532</v>
      </c>
      <c r="E149" s="2" t="s">
        <v>584</v>
      </c>
      <c r="F149" s="2">
        <v>2</v>
      </c>
      <c r="G149" s="2">
        <v>3</v>
      </c>
      <c r="H149" s="2">
        <v>3</v>
      </c>
      <c r="I149" s="2">
        <v>2</v>
      </c>
      <c r="J149">
        <f t="shared" si="9"/>
        <v>3</v>
      </c>
      <c r="K149">
        <v>4</v>
      </c>
      <c r="L149">
        <f t="shared" si="10"/>
        <v>12</v>
      </c>
      <c r="M149" t="str">
        <f t="shared" si="11"/>
        <v>R-147</v>
      </c>
      <c r="N149" t="str">
        <f>VLOOKUP(L149,Upute!$B$43:$D$46,3,TRUE)</f>
        <v>Umjeren</v>
      </c>
    </row>
    <row r="150" spans="1:14" ht="40" x14ac:dyDescent="0.2">
      <c r="A150" s="2" t="s">
        <v>638</v>
      </c>
      <c r="B150" s="2" t="s">
        <v>464</v>
      </c>
      <c r="C150" s="2" t="s">
        <v>452</v>
      </c>
      <c r="D150" s="2" t="s">
        <v>533</v>
      </c>
      <c r="E150" s="2" t="s">
        <v>585</v>
      </c>
      <c r="F150" s="2">
        <v>3</v>
      </c>
      <c r="G150" s="2">
        <v>3</v>
      </c>
      <c r="H150" s="2">
        <v>3</v>
      </c>
      <c r="I150" s="2">
        <v>2</v>
      </c>
      <c r="J150">
        <f t="shared" si="9"/>
        <v>3</v>
      </c>
      <c r="K150">
        <v>4</v>
      </c>
      <c r="L150">
        <f t="shared" si="10"/>
        <v>12</v>
      </c>
      <c r="M150" t="str">
        <f t="shared" si="11"/>
        <v>R-148</v>
      </c>
      <c r="N150" t="str">
        <f>VLOOKUP(L150,Upute!$B$43:$D$46,3,TRUE)</f>
        <v>Umjeren</v>
      </c>
    </row>
    <row r="151" spans="1:14" ht="27" x14ac:dyDescent="0.2">
      <c r="A151" s="2" t="s">
        <v>639</v>
      </c>
      <c r="B151" s="2" t="s">
        <v>465</v>
      </c>
      <c r="C151" s="2" t="s">
        <v>440</v>
      </c>
      <c r="D151" s="2" t="s">
        <v>534</v>
      </c>
      <c r="E151" s="2" t="s">
        <v>586</v>
      </c>
      <c r="F151" s="2">
        <v>2</v>
      </c>
      <c r="G151" s="2">
        <v>2</v>
      </c>
      <c r="H151" s="2">
        <v>3</v>
      </c>
      <c r="I151" s="2">
        <v>2</v>
      </c>
      <c r="J151">
        <f t="shared" si="9"/>
        <v>3</v>
      </c>
      <c r="K151">
        <v>4</v>
      </c>
      <c r="L151">
        <f t="shared" si="10"/>
        <v>12</v>
      </c>
      <c r="M151" t="str">
        <f t="shared" si="11"/>
        <v>R-149</v>
      </c>
      <c r="N151" t="str">
        <f>VLOOKUP(L151,Upute!$B$43:$D$46,3,TRUE)</f>
        <v>Umjeren</v>
      </c>
    </row>
    <row r="152" spans="1:14" ht="40" x14ac:dyDescent="0.2">
      <c r="A152" s="2" t="s">
        <v>640</v>
      </c>
      <c r="B152" s="2" t="s">
        <v>466</v>
      </c>
      <c r="C152" s="2" t="s">
        <v>467</v>
      </c>
      <c r="D152" s="2" t="s">
        <v>535</v>
      </c>
      <c r="E152" s="2" t="s">
        <v>587</v>
      </c>
      <c r="F152" s="2">
        <v>2</v>
      </c>
      <c r="G152" s="2">
        <v>2</v>
      </c>
      <c r="H152" s="2">
        <v>3</v>
      </c>
      <c r="I152" s="2">
        <v>2</v>
      </c>
      <c r="J152">
        <f t="shared" si="9"/>
        <v>3</v>
      </c>
      <c r="K152">
        <v>4</v>
      </c>
      <c r="L152">
        <f t="shared" si="10"/>
        <v>12</v>
      </c>
      <c r="M152" t="str">
        <f t="shared" si="11"/>
        <v>R-150</v>
      </c>
      <c r="N152" t="str">
        <f>VLOOKUP(L152,Upute!$B$43:$D$46,3,TRUE)</f>
        <v>Umjeren</v>
      </c>
    </row>
    <row r="153" spans="1:14" ht="27" x14ac:dyDescent="0.2">
      <c r="A153" s="2" t="s">
        <v>641</v>
      </c>
      <c r="B153" s="2" t="s">
        <v>468</v>
      </c>
      <c r="C153" s="2" t="s">
        <v>469</v>
      </c>
      <c r="D153" s="2" t="s">
        <v>536</v>
      </c>
      <c r="E153" s="2" t="s">
        <v>588</v>
      </c>
      <c r="F153" s="2">
        <v>2</v>
      </c>
      <c r="G153" s="2">
        <v>3</v>
      </c>
      <c r="H153" s="2">
        <v>3</v>
      </c>
      <c r="I153" s="2">
        <v>3</v>
      </c>
      <c r="J153">
        <f t="shared" si="9"/>
        <v>3</v>
      </c>
      <c r="K153">
        <v>4</v>
      </c>
      <c r="L153">
        <f t="shared" si="10"/>
        <v>12</v>
      </c>
      <c r="M153" t="str">
        <f t="shared" si="11"/>
        <v>R-151</v>
      </c>
      <c r="N153" t="str">
        <f>VLOOKUP(L153,Upute!$B$43:$D$46,3,TRUE)</f>
        <v>Umjeren</v>
      </c>
    </row>
    <row r="154" spans="1:14" ht="40" x14ac:dyDescent="0.2">
      <c r="A154" s="2" t="s">
        <v>642</v>
      </c>
      <c r="B154" s="2" t="s">
        <v>470</v>
      </c>
      <c r="C154" s="2" t="s">
        <v>452</v>
      </c>
      <c r="D154" s="2" t="s">
        <v>537</v>
      </c>
      <c r="E154" s="2" t="s">
        <v>589</v>
      </c>
      <c r="F154" s="2">
        <v>3</v>
      </c>
      <c r="G154" s="2">
        <v>3</v>
      </c>
      <c r="H154" s="2">
        <v>3</v>
      </c>
      <c r="I154" s="2">
        <v>3</v>
      </c>
      <c r="J154">
        <f t="shared" si="9"/>
        <v>3</v>
      </c>
      <c r="K154">
        <v>4</v>
      </c>
      <c r="L154">
        <f t="shared" si="10"/>
        <v>12</v>
      </c>
      <c r="M154" t="str">
        <f t="shared" si="11"/>
        <v>R-152</v>
      </c>
      <c r="N154" t="str">
        <f>VLOOKUP(L154,Upute!$B$43:$D$46,3,TRUE)</f>
        <v>Umjeren</v>
      </c>
    </row>
    <row r="155" spans="1:14" ht="27" x14ac:dyDescent="0.2">
      <c r="A155" s="2" t="s">
        <v>643</v>
      </c>
      <c r="B155" s="2" t="s">
        <v>471</v>
      </c>
      <c r="C155" s="2" t="s">
        <v>461</v>
      </c>
      <c r="D155" s="2" t="s">
        <v>538</v>
      </c>
      <c r="E155" s="2" t="s">
        <v>590</v>
      </c>
      <c r="F155" s="2">
        <v>2</v>
      </c>
      <c r="G155" s="2">
        <v>3</v>
      </c>
      <c r="H155" s="2">
        <v>3</v>
      </c>
      <c r="I155" s="2">
        <v>2</v>
      </c>
      <c r="J155">
        <f t="shared" si="9"/>
        <v>3</v>
      </c>
      <c r="K155">
        <v>4</v>
      </c>
      <c r="L155">
        <f t="shared" si="10"/>
        <v>12</v>
      </c>
      <c r="M155" t="str">
        <f t="shared" si="11"/>
        <v>R-153</v>
      </c>
      <c r="N155" t="str">
        <f>VLOOKUP(L155,Upute!$B$43:$D$46,3,TRUE)</f>
        <v>Umjeren</v>
      </c>
    </row>
    <row r="156" spans="1:14" ht="27" x14ac:dyDescent="0.2">
      <c r="A156" s="2" t="s">
        <v>644</v>
      </c>
      <c r="B156" s="2" t="s">
        <v>472</v>
      </c>
      <c r="C156" s="2" t="s">
        <v>456</v>
      </c>
      <c r="D156" s="2" t="s">
        <v>539</v>
      </c>
      <c r="E156" s="2" t="s">
        <v>591</v>
      </c>
      <c r="F156" s="2">
        <v>2</v>
      </c>
      <c r="G156" s="2">
        <v>2</v>
      </c>
      <c r="H156" s="2">
        <v>3</v>
      </c>
      <c r="I156" s="2">
        <v>3</v>
      </c>
      <c r="J156">
        <f t="shared" si="9"/>
        <v>3</v>
      </c>
      <c r="K156">
        <v>4</v>
      </c>
      <c r="L156">
        <f t="shared" si="10"/>
        <v>12</v>
      </c>
      <c r="M156" t="str">
        <f t="shared" si="11"/>
        <v>R-154</v>
      </c>
      <c r="N156" t="str">
        <f>VLOOKUP(L156,Upute!$B$43:$D$46,3,TRUE)</f>
        <v>Umjeren</v>
      </c>
    </row>
    <row r="157" spans="1:14" ht="27" x14ac:dyDescent="0.2">
      <c r="A157" s="2" t="s">
        <v>645</v>
      </c>
      <c r="B157" s="2" t="s">
        <v>473</v>
      </c>
      <c r="C157" s="2" t="s">
        <v>440</v>
      </c>
      <c r="D157" s="2" t="s">
        <v>540</v>
      </c>
      <c r="E157" s="2" t="s">
        <v>592</v>
      </c>
      <c r="F157" s="2">
        <v>2</v>
      </c>
      <c r="G157" s="2">
        <v>2</v>
      </c>
      <c r="H157" s="2">
        <v>3</v>
      </c>
      <c r="I157" s="2">
        <v>2</v>
      </c>
      <c r="J157">
        <f t="shared" si="9"/>
        <v>3</v>
      </c>
      <c r="K157">
        <v>4</v>
      </c>
      <c r="L157">
        <f t="shared" si="10"/>
        <v>12</v>
      </c>
      <c r="M157" t="str">
        <f t="shared" si="11"/>
        <v>R-155</v>
      </c>
      <c r="N157" t="str">
        <f>VLOOKUP(L157,Upute!$B$43:$D$46,3,TRUE)</f>
        <v>Umjeren</v>
      </c>
    </row>
    <row r="158" spans="1:14" ht="27" x14ac:dyDescent="0.2">
      <c r="A158" s="2" t="s">
        <v>646</v>
      </c>
      <c r="B158" s="2" t="s">
        <v>474</v>
      </c>
      <c r="C158" s="2" t="s">
        <v>475</v>
      </c>
      <c r="D158" s="2" t="s">
        <v>541</v>
      </c>
      <c r="E158" s="2" t="s">
        <v>593</v>
      </c>
      <c r="F158" s="2">
        <v>1</v>
      </c>
      <c r="G158" s="2">
        <v>2</v>
      </c>
      <c r="H158" s="2">
        <v>3</v>
      </c>
      <c r="I158" s="2">
        <v>3</v>
      </c>
      <c r="J158">
        <f t="shared" si="9"/>
        <v>3</v>
      </c>
      <c r="K158">
        <v>4</v>
      </c>
      <c r="L158">
        <f t="shared" si="10"/>
        <v>12</v>
      </c>
      <c r="M158" t="str">
        <f t="shared" si="11"/>
        <v>R-156</v>
      </c>
      <c r="N158" t="str">
        <f>VLOOKUP(L158,Upute!$B$43:$D$46,3,TRUE)</f>
        <v>Umjeren</v>
      </c>
    </row>
    <row r="159" spans="1:14" ht="27" x14ac:dyDescent="0.2">
      <c r="A159" s="2" t="s">
        <v>647</v>
      </c>
      <c r="B159" s="2" t="s">
        <v>476</v>
      </c>
      <c r="C159" s="2" t="s">
        <v>452</v>
      </c>
      <c r="D159" s="2" t="s">
        <v>542</v>
      </c>
      <c r="E159" s="2" t="s">
        <v>594</v>
      </c>
      <c r="F159" s="2">
        <v>2</v>
      </c>
      <c r="G159" s="2">
        <v>2</v>
      </c>
      <c r="H159" s="2">
        <v>3</v>
      </c>
      <c r="I159" s="2">
        <v>2</v>
      </c>
      <c r="J159">
        <f t="shared" si="9"/>
        <v>3</v>
      </c>
      <c r="K159">
        <v>4</v>
      </c>
      <c r="L159">
        <f t="shared" si="10"/>
        <v>12</v>
      </c>
      <c r="M159" t="str">
        <f t="shared" si="11"/>
        <v>R-157</v>
      </c>
      <c r="N159" t="str">
        <f>VLOOKUP(L159,Upute!$B$43:$D$46,3,TRUE)</f>
        <v>Umjeren</v>
      </c>
    </row>
    <row r="160" spans="1:14" ht="27" x14ac:dyDescent="0.2">
      <c r="A160" s="2" t="s">
        <v>648</v>
      </c>
      <c r="B160" s="2" t="s">
        <v>477</v>
      </c>
      <c r="C160" s="2" t="s">
        <v>478</v>
      </c>
      <c r="D160" s="2" t="s">
        <v>543</v>
      </c>
      <c r="E160" s="2" t="s">
        <v>595</v>
      </c>
      <c r="F160" s="2">
        <v>2</v>
      </c>
      <c r="G160" s="2">
        <v>2</v>
      </c>
      <c r="H160" s="2">
        <v>3</v>
      </c>
      <c r="I160" s="2">
        <v>2</v>
      </c>
      <c r="J160">
        <f t="shared" si="9"/>
        <v>3</v>
      </c>
      <c r="K160">
        <v>4</v>
      </c>
      <c r="L160">
        <f t="shared" si="10"/>
        <v>12</v>
      </c>
      <c r="M160" t="str">
        <f t="shared" si="11"/>
        <v>R-158</v>
      </c>
      <c r="N160" t="str">
        <f>VLOOKUP(L160,Upute!$B$43:$D$46,3,TRUE)</f>
        <v>Umjeren</v>
      </c>
    </row>
    <row r="161" spans="1:14" ht="27" x14ac:dyDescent="0.2">
      <c r="A161" s="2" t="s">
        <v>649</v>
      </c>
      <c r="B161" s="2" t="s">
        <v>479</v>
      </c>
      <c r="C161" s="2" t="s">
        <v>480</v>
      </c>
      <c r="D161" s="2" t="s">
        <v>544</v>
      </c>
      <c r="E161" s="2" t="s">
        <v>596</v>
      </c>
      <c r="F161" s="2">
        <v>3</v>
      </c>
      <c r="G161" s="2">
        <v>3</v>
      </c>
      <c r="H161" s="2">
        <v>3</v>
      </c>
      <c r="I161" s="2">
        <v>2</v>
      </c>
      <c r="J161">
        <f t="shared" si="9"/>
        <v>3</v>
      </c>
      <c r="K161">
        <v>4</v>
      </c>
      <c r="L161">
        <f t="shared" si="10"/>
        <v>12</v>
      </c>
      <c r="M161" t="str">
        <f t="shared" si="11"/>
        <v>R-159</v>
      </c>
      <c r="N161" t="str">
        <f>VLOOKUP(L161,Upute!$B$43:$D$46,3,TRUE)</f>
        <v>Umjeren</v>
      </c>
    </row>
    <row r="162" spans="1:14" ht="27" x14ac:dyDescent="0.2">
      <c r="A162" s="2" t="s">
        <v>650</v>
      </c>
      <c r="B162" s="2" t="s">
        <v>481</v>
      </c>
      <c r="C162" s="2" t="s">
        <v>482</v>
      </c>
      <c r="D162" s="2" t="s">
        <v>545</v>
      </c>
      <c r="E162" s="2" t="s">
        <v>597</v>
      </c>
      <c r="F162" s="2">
        <v>1</v>
      </c>
      <c r="G162" s="2">
        <v>2</v>
      </c>
      <c r="H162" s="2">
        <v>3</v>
      </c>
      <c r="I162" s="2">
        <v>3</v>
      </c>
      <c r="J162">
        <f t="shared" si="9"/>
        <v>3</v>
      </c>
      <c r="K162">
        <v>4</v>
      </c>
      <c r="L162">
        <f t="shared" si="10"/>
        <v>12</v>
      </c>
      <c r="M162" t="str">
        <f t="shared" si="11"/>
        <v>R-160</v>
      </c>
      <c r="N162" t="str">
        <f>VLOOKUP(L162,Upute!$B$43:$D$46,3,TRUE)</f>
        <v>Umjeren</v>
      </c>
    </row>
    <row r="163" spans="1:14" ht="27" x14ac:dyDescent="0.2">
      <c r="A163" s="2" t="s">
        <v>651</v>
      </c>
      <c r="B163" s="2" t="s">
        <v>483</v>
      </c>
      <c r="C163" s="2" t="s">
        <v>484</v>
      </c>
      <c r="D163" s="2" t="s">
        <v>546</v>
      </c>
      <c r="E163" s="2" t="s">
        <v>598</v>
      </c>
      <c r="F163" s="2">
        <v>1</v>
      </c>
      <c r="G163" s="2">
        <v>2</v>
      </c>
      <c r="H163" s="2">
        <v>3</v>
      </c>
      <c r="I163" s="2">
        <v>2</v>
      </c>
      <c r="J163">
        <f t="shared" si="9"/>
        <v>3</v>
      </c>
      <c r="K163">
        <v>4</v>
      </c>
      <c r="L163">
        <f t="shared" si="10"/>
        <v>12</v>
      </c>
      <c r="M163" t="str">
        <f t="shared" si="11"/>
        <v>R-161</v>
      </c>
      <c r="N163" t="str">
        <f>VLOOKUP(L163,Upute!$B$43:$D$46,3,TRUE)</f>
        <v>Umjeren</v>
      </c>
    </row>
    <row r="164" spans="1:14" ht="27" x14ac:dyDescent="0.2">
      <c r="A164" s="2" t="s">
        <v>652</v>
      </c>
      <c r="B164" s="2" t="s">
        <v>485</v>
      </c>
      <c r="C164" s="2" t="s">
        <v>486</v>
      </c>
      <c r="D164" s="2" t="s">
        <v>547</v>
      </c>
      <c r="E164" s="2" t="s">
        <v>599</v>
      </c>
      <c r="F164" s="2">
        <v>2</v>
      </c>
      <c r="G164" s="2">
        <v>2</v>
      </c>
      <c r="H164" s="2">
        <v>3</v>
      </c>
      <c r="I164" s="2">
        <v>2</v>
      </c>
      <c r="J164">
        <f t="shared" si="9"/>
        <v>3</v>
      </c>
      <c r="K164">
        <v>4</v>
      </c>
      <c r="L164">
        <f t="shared" si="10"/>
        <v>12</v>
      </c>
      <c r="M164" t="str">
        <f t="shared" si="11"/>
        <v>R-162</v>
      </c>
      <c r="N164" t="str">
        <f>VLOOKUP(L164,Upute!$B$43:$D$46,3,TRUE)</f>
        <v>Umjeren</v>
      </c>
    </row>
    <row r="165" spans="1:14" ht="40" x14ac:dyDescent="0.2">
      <c r="A165" s="2" t="s">
        <v>653</v>
      </c>
      <c r="B165" s="2" t="s">
        <v>487</v>
      </c>
      <c r="C165" s="2" t="s">
        <v>456</v>
      </c>
      <c r="D165" s="2" t="s">
        <v>548</v>
      </c>
      <c r="E165" s="2" t="s">
        <v>600</v>
      </c>
      <c r="F165" s="2">
        <v>3</v>
      </c>
      <c r="G165" s="2">
        <v>3</v>
      </c>
      <c r="H165" s="2">
        <v>3</v>
      </c>
      <c r="I165" s="2">
        <v>3</v>
      </c>
      <c r="J165">
        <f t="shared" si="9"/>
        <v>3</v>
      </c>
      <c r="K165">
        <v>4</v>
      </c>
      <c r="L165">
        <f t="shared" si="10"/>
        <v>12</v>
      </c>
      <c r="M165" t="str">
        <f t="shared" si="11"/>
        <v>R-163</v>
      </c>
      <c r="N165" t="str">
        <f>VLOOKUP(L165,Upute!$B$43:$D$46,3,TRUE)</f>
        <v>Umjeren</v>
      </c>
    </row>
    <row r="166" spans="1:14" ht="27" x14ac:dyDescent="0.2">
      <c r="A166" s="2" t="s">
        <v>654</v>
      </c>
      <c r="B166" s="2" t="s">
        <v>488</v>
      </c>
      <c r="C166" s="2" t="s">
        <v>489</v>
      </c>
      <c r="D166" s="2" t="s">
        <v>549</v>
      </c>
      <c r="E166" s="2" t="s">
        <v>601</v>
      </c>
      <c r="F166" s="2">
        <v>1</v>
      </c>
      <c r="G166" s="2">
        <v>2</v>
      </c>
      <c r="H166" s="2">
        <v>3</v>
      </c>
      <c r="I166" s="2">
        <v>2</v>
      </c>
      <c r="J166">
        <f t="shared" si="9"/>
        <v>3</v>
      </c>
      <c r="K166">
        <v>4</v>
      </c>
      <c r="L166">
        <f t="shared" si="10"/>
        <v>12</v>
      </c>
      <c r="M166" t="str">
        <f t="shared" si="11"/>
        <v>R-164</v>
      </c>
      <c r="N166" t="str">
        <f>VLOOKUP(L166,Upute!$B$43:$D$46,3,TRUE)</f>
        <v>Umjeren</v>
      </c>
    </row>
    <row r="167" spans="1:14" ht="40" x14ac:dyDescent="0.2">
      <c r="A167" s="2" t="s">
        <v>655</v>
      </c>
      <c r="B167" s="2" t="s">
        <v>490</v>
      </c>
      <c r="C167" s="2" t="s">
        <v>452</v>
      </c>
      <c r="D167" s="2" t="s">
        <v>550</v>
      </c>
      <c r="E167" s="2" t="s">
        <v>602</v>
      </c>
      <c r="F167" s="2">
        <v>3</v>
      </c>
      <c r="G167" s="2">
        <v>3</v>
      </c>
      <c r="H167" s="2">
        <v>3</v>
      </c>
      <c r="I167" s="2">
        <v>2</v>
      </c>
      <c r="J167">
        <f t="shared" si="9"/>
        <v>3</v>
      </c>
      <c r="K167">
        <v>4</v>
      </c>
      <c r="L167">
        <f t="shared" si="10"/>
        <v>12</v>
      </c>
      <c r="M167" t="str">
        <f t="shared" si="11"/>
        <v>R-165</v>
      </c>
      <c r="N167" t="str">
        <f>VLOOKUP(L167,Upute!$B$43:$D$46,3,TRUE)</f>
        <v>Umjeren</v>
      </c>
    </row>
    <row r="168" spans="1:14" ht="40" x14ac:dyDescent="0.2">
      <c r="A168" s="2" t="s">
        <v>656</v>
      </c>
      <c r="B168" s="2" t="s">
        <v>491</v>
      </c>
      <c r="C168" s="2" t="s">
        <v>456</v>
      </c>
      <c r="D168" s="2" t="s">
        <v>551</v>
      </c>
      <c r="E168" s="2" t="s">
        <v>603</v>
      </c>
      <c r="F168" s="2">
        <v>3</v>
      </c>
      <c r="G168" s="2">
        <v>3</v>
      </c>
      <c r="H168" s="2">
        <v>3</v>
      </c>
      <c r="I168" s="2">
        <v>3</v>
      </c>
      <c r="J168">
        <f t="shared" si="9"/>
        <v>3</v>
      </c>
      <c r="K168">
        <v>4</v>
      </c>
      <c r="L168">
        <f t="shared" si="10"/>
        <v>12</v>
      </c>
      <c r="M168" t="str">
        <f t="shared" si="11"/>
        <v>R-166</v>
      </c>
      <c r="N168" t="str">
        <f>VLOOKUP(L168,Upute!$B$43:$D$46,3,TRUE)</f>
        <v>Umjeren</v>
      </c>
    </row>
    <row r="169" spans="1:14" ht="27" x14ac:dyDescent="0.2">
      <c r="A169" s="2" t="s">
        <v>657</v>
      </c>
      <c r="B169" s="2" t="s">
        <v>492</v>
      </c>
      <c r="C169" s="2" t="s">
        <v>456</v>
      </c>
      <c r="D169" s="2" t="s">
        <v>552</v>
      </c>
      <c r="E169" s="2" t="s">
        <v>604</v>
      </c>
      <c r="F169" s="2">
        <v>2</v>
      </c>
      <c r="G169" s="2">
        <v>3</v>
      </c>
      <c r="H169" s="2">
        <v>3</v>
      </c>
      <c r="I169" s="2">
        <v>2</v>
      </c>
      <c r="J169">
        <f t="shared" si="9"/>
        <v>3</v>
      </c>
      <c r="K169">
        <v>4</v>
      </c>
      <c r="L169">
        <f t="shared" si="10"/>
        <v>12</v>
      </c>
      <c r="M169" t="str">
        <f t="shared" si="11"/>
        <v>R-167</v>
      </c>
      <c r="N169" t="str">
        <f>VLOOKUP(L169,Upute!$B$43:$D$46,3,TRUE)</f>
        <v>Umjeren</v>
      </c>
    </row>
    <row r="170" spans="1:14" ht="40" x14ac:dyDescent="0.2">
      <c r="A170" s="2" t="s">
        <v>658</v>
      </c>
      <c r="B170" s="2" t="s">
        <v>493</v>
      </c>
      <c r="C170" s="2" t="s">
        <v>494</v>
      </c>
      <c r="D170" s="2" t="s">
        <v>553</v>
      </c>
      <c r="E170" s="2" t="s">
        <v>605</v>
      </c>
      <c r="F170" s="2">
        <v>2</v>
      </c>
      <c r="G170" s="2">
        <v>2</v>
      </c>
      <c r="H170" s="2">
        <v>3</v>
      </c>
      <c r="I170" s="2">
        <v>2</v>
      </c>
      <c r="J170">
        <f t="shared" si="9"/>
        <v>3</v>
      </c>
      <c r="K170">
        <v>4</v>
      </c>
      <c r="L170">
        <f t="shared" si="10"/>
        <v>12</v>
      </c>
      <c r="M170" t="str">
        <f t="shared" si="11"/>
        <v>R-168</v>
      </c>
      <c r="N170" t="str">
        <f>VLOOKUP(L170,Upute!$B$43:$D$46,3,TRUE)</f>
        <v>Umjeren</v>
      </c>
    </row>
    <row r="171" spans="1:14" ht="27" x14ac:dyDescent="0.2">
      <c r="A171" s="2" t="s">
        <v>659</v>
      </c>
      <c r="B171" s="2" t="s">
        <v>495</v>
      </c>
      <c r="C171" s="2" t="s">
        <v>440</v>
      </c>
      <c r="D171" s="2" t="s">
        <v>554</v>
      </c>
      <c r="E171" s="2" t="s">
        <v>606</v>
      </c>
      <c r="F171" s="2">
        <v>1</v>
      </c>
      <c r="G171" s="2">
        <v>2</v>
      </c>
      <c r="H171" s="2">
        <v>2</v>
      </c>
      <c r="I171" s="2">
        <v>2</v>
      </c>
      <c r="J171">
        <f t="shared" si="9"/>
        <v>2</v>
      </c>
      <c r="K171">
        <v>4</v>
      </c>
      <c r="L171">
        <f t="shared" si="10"/>
        <v>8</v>
      </c>
      <c r="M171" t="str">
        <f t="shared" si="11"/>
        <v>R-169</v>
      </c>
      <c r="N171" t="str">
        <f>VLOOKUP(L171,Upute!$B$43:$D$46,3,TRUE)</f>
        <v>Umjeren</v>
      </c>
    </row>
    <row r="172" spans="1:14" ht="27" x14ac:dyDescent="0.2">
      <c r="A172" s="2" t="s">
        <v>660</v>
      </c>
      <c r="B172" s="2" t="s">
        <v>496</v>
      </c>
      <c r="C172" s="2" t="s">
        <v>497</v>
      </c>
      <c r="D172" s="2" t="s">
        <v>555</v>
      </c>
      <c r="E172" s="2" t="s">
        <v>607</v>
      </c>
      <c r="F172" s="2">
        <v>2</v>
      </c>
      <c r="G172" s="2">
        <v>3</v>
      </c>
      <c r="H172" s="2">
        <v>3</v>
      </c>
      <c r="I172" s="2">
        <v>2</v>
      </c>
      <c r="J172">
        <f t="shared" si="9"/>
        <v>3</v>
      </c>
      <c r="K172">
        <v>4</v>
      </c>
      <c r="L172">
        <f t="shared" si="10"/>
        <v>12</v>
      </c>
      <c r="M172" t="str">
        <f t="shared" si="11"/>
        <v>R-170</v>
      </c>
      <c r="N172" t="str">
        <f>VLOOKUP(L172,Upute!$B$43:$D$46,3,TRUE)</f>
        <v>Umjeren</v>
      </c>
    </row>
    <row r="173" spans="1:14" ht="27" x14ac:dyDescent="0.2">
      <c r="A173" s="2" t="s">
        <v>661</v>
      </c>
      <c r="B173" s="2" t="s">
        <v>498</v>
      </c>
      <c r="C173" s="2" t="s">
        <v>499</v>
      </c>
      <c r="D173" s="2" t="s">
        <v>556</v>
      </c>
      <c r="E173" s="2" t="s">
        <v>608</v>
      </c>
      <c r="F173" s="2">
        <v>1</v>
      </c>
      <c r="G173" s="2">
        <v>2</v>
      </c>
      <c r="H173" s="2">
        <v>2</v>
      </c>
      <c r="I173" s="2">
        <v>2</v>
      </c>
      <c r="J173">
        <f t="shared" si="9"/>
        <v>2</v>
      </c>
      <c r="K173">
        <v>4</v>
      </c>
      <c r="L173">
        <f t="shared" si="10"/>
        <v>8</v>
      </c>
      <c r="M173" t="str">
        <f t="shared" si="11"/>
        <v>R-171</v>
      </c>
      <c r="N173" t="str">
        <f>VLOOKUP(L173,Upute!$B$43:$D$46,3,TRUE)</f>
        <v>Umjeren</v>
      </c>
    </row>
    <row r="174" spans="1:14" ht="27" x14ac:dyDescent="0.2">
      <c r="A174" s="2" t="s">
        <v>662</v>
      </c>
      <c r="B174" s="2" t="s">
        <v>500</v>
      </c>
      <c r="C174" s="2" t="s">
        <v>501</v>
      </c>
      <c r="D174" s="2" t="s">
        <v>557</v>
      </c>
      <c r="E174" s="2" t="s">
        <v>609</v>
      </c>
      <c r="F174" s="2">
        <v>3</v>
      </c>
      <c r="G174" s="2">
        <v>3</v>
      </c>
      <c r="H174" s="2">
        <v>3</v>
      </c>
      <c r="I174" s="2">
        <v>2</v>
      </c>
      <c r="J174">
        <f t="shared" si="9"/>
        <v>3</v>
      </c>
      <c r="K174">
        <v>4</v>
      </c>
      <c r="L174">
        <f t="shared" si="10"/>
        <v>12</v>
      </c>
      <c r="M174" t="str">
        <f t="shared" si="11"/>
        <v>R-172</v>
      </c>
      <c r="N174" t="str">
        <f>VLOOKUP(L174,Upute!$B$43:$D$46,3,TRUE)</f>
        <v>Umjeren</v>
      </c>
    </row>
    <row r="175" spans="1:14" ht="27" x14ac:dyDescent="0.2">
      <c r="A175" s="2" t="s">
        <v>663</v>
      </c>
      <c r="B175" s="2" t="s">
        <v>502</v>
      </c>
      <c r="C175" s="2" t="s">
        <v>456</v>
      </c>
      <c r="D175" s="2" t="s">
        <v>558</v>
      </c>
      <c r="E175" s="2" t="s">
        <v>610</v>
      </c>
      <c r="F175" s="2">
        <v>2</v>
      </c>
      <c r="G175" s="2">
        <v>3</v>
      </c>
      <c r="H175" s="2">
        <v>3</v>
      </c>
      <c r="I175" s="2">
        <v>2</v>
      </c>
      <c r="J175">
        <f t="shared" si="9"/>
        <v>3</v>
      </c>
      <c r="K175">
        <v>4</v>
      </c>
      <c r="L175">
        <f t="shared" si="10"/>
        <v>12</v>
      </c>
      <c r="M175" t="str">
        <f t="shared" si="11"/>
        <v>R-173</v>
      </c>
      <c r="N175" t="str">
        <f>VLOOKUP(L175,Upute!$B$43:$D$46,3,TRUE)</f>
        <v>Umjeren</v>
      </c>
    </row>
    <row r="176" spans="1:14" ht="40" x14ac:dyDescent="0.2">
      <c r="A176" s="2" t="s">
        <v>664</v>
      </c>
      <c r="B176" s="2" t="s">
        <v>503</v>
      </c>
      <c r="C176" s="2" t="s">
        <v>440</v>
      </c>
      <c r="D176" s="2" t="s">
        <v>559</v>
      </c>
      <c r="E176" s="2" t="s">
        <v>611</v>
      </c>
      <c r="F176" s="2">
        <v>2</v>
      </c>
      <c r="G176" s="2">
        <v>3</v>
      </c>
      <c r="H176" s="2">
        <v>2</v>
      </c>
      <c r="I176" s="2">
        <v>3</v>
      </c>
      <c r="J176">
        <f t="shared" si="9"/>
        <v>3</v>
      </c>
      <c r="K176">
        <v>4</v>
      </c>
      <c r="L176">
        <f t="shared" si="10"/>
        <v>12</v>
      </c>
      <c r="M176" t="str">
        <f t="shared" si="11"/>
        <v>R-174</v>
      </c>
      <c r="N176" t="str">
        <f>VLOOKUP(L176,Upute!$B$43:$D$46,3,TRUE)</f>
        <v>Umjeren</v>
      </c>
    </row>
    <row r="177" spans="1:14" ht="27" x14ac:dyDescent="0.2">
      <c r="A177" s="2" t="s">
        <v>665</v>
      </c>
      <c r="B177" s="2" t="s">
        <v>504</v>
      </c>
      <c r="C177" s="2" t="s">
        <v>505</v>
      </c>
      <c r="D177" s="2" t="s">
        <v>560</v>
      </c>
      <c r="E177" s="2" t="s">
        <v>612</v>
      </c>
      <c r="F177" s="2">
        <v>3</v>
      </c>
      <c r="G177" s="2">
        <v>3</v>
      </c>
      <c r="H177" s="2">
        <v>2</v>
      </c>
      <c r="I177" s="2">
        <v>2</v>
      </c>
      <c r="J177">
        <f t="shared" si="9"/>
        <v>3</v>
      </c>
      <c r="K177">
        <v>4</v>
      </c>
      <c r="L177">
        <f t="shared" si="10"/>
        <v>12</v>
      </c>
      <c r="M177" t="str">
        <f t="shared" si="11"/>
        <v>R-175</v>
      </c>
      <c r="N177" t="str">
        <f>VLOOKUP(L177,Upute!$B$43:$D$46,3,TRUE)</f>
        <v>Umjeren</v>
      </c>
    </row>
    <row r="178" spans="1:14" ht="27" x14ac:dyDescent="0.2">
      <c r="A178" s="2" t="s">
        <v>666</v>
      </c>
      <c r="B178" s="2" t="s">
        <v>506</v>
      </c>
      <c r="C178" s="2" t="s">
        <v>507</v>
      </c>
      <c r="D178" s="2" t="s">
        <v>561</v>
      </c>
      <c r="E178" s="2" t="s">
        <v>613</v>
      </c>
      <c r="F178" s="2">
        <v>3</v>
      </c>
      <c r="G178" s="2">
        <v>3</v>
      </c>
      <c r="H178" s="2">
        <v>3</v>
      </c>
      <c r="I178" s="2">
        <v>1</v>
      </c>
      <c r="J178">
        <f t="shared" si="9"/>
        <v>3</v>
      </c>
      <c r="K178">
        <v>4</v>
      </c>
      <c r="L178">
        <f t="shared" si="10"/>
        <v>12</v>
      </c>
      <c r="M178" t="str">
        <f t="shared" si="11"/>
        <v>R-176</v>
      </c>
      <c r="N178" t="str">
        <f>VLOOKUP(L178,Upute!$B$43:$D$46,3,TRUE)</f>
        <v>Umjeren</v>
      </c>
    </row>
    <row r="179" spans="1:14" ht="27" x14ac:dyDescent="0.2">
      <c r="A179" s="2" t="s">
        <v>667</v>
      </c>
      <c r="B179" s="2" t="s">
        <v>508</v>
      </c>
      <c r="C179" s="2" t="s">
        <v>509</v>
      </c>
      <c r="D179" s="2" t="s">
        <v>562</v>
      </c>
      <c r="E179" s="2" t="s">
        <v>614</v>
      </c>
      <c r="F179" s="2">
        <v>2</v>
      </c>
      <c r="G179" s="2">
        <v>2</v>
      </c>
      <c r="H179" s="2">
        <v>2</v>
      </c>
      <c r="I179" s="2">
        <v>2</v>
      </c>
      <c r="J179">
        <f t="shared" si="9"/>
        <v>2</v>
      </c>
      <c r="K179">
        <v>4</v>
      </c>
      <c r="L179">
        <f t="shared" si="10"/>
        <v>8</v>
      </c>
      <c r="M179" t="str">
        <f t="shared" si="11"/>
        <v>R-177</v>
      </c>
      <c r="N179" t="str">
        <f>VLOOKUP(L179,Upute!$B$43:$D$46,3,TRUE)</f>
        <v>Umjeren</v>
      </c>
    </row>
    <row r="180" spans="1:14" ht="27" x14ac:dyDescent="0.2">
      <c r="A180" s="2" t="s">
        <v>668</v>
      </c>
      <c r="B180" s="2" t="s">
        <v>510</v>
      </c>
      <c r="C180" s="2" t="s">
        <v>511</v>
      </c>
      <c r="D180" s="2" t="s">
        <v>563</v>
      </c>
      <c r="E180" s="2" t="s">
        <v>615</v>
      </c>
      <c r="F180" s="2">
        <v>3</v>
      </c>
      <c r="G180" s="2">
        <v>3</v>
      </c>
      <c r="H180" s="2">
        <v>2</v>
      </c>
      <c r="I180" s="2">
        <v>2</v>
      </c>
      <c r="J180">
        <f t="shared" si="9"/>
        <v>3</v>
      </c>
      <c r="K180">
        <v>4</v>
      </c>
      <c r="L180">
        <f t="shared" si="10"/>
        <v>12</v>
      </c>
      <c r="M180" t="str">
        <f t="shared" si="11"/>
        <v>R-178</v>
      </c>
      <c r="N180" t="str">
        <f>VLOOKUP(L180,Upute!$B$43:$D$46,3,TRUE)</f>
        <v>Umjeren</v>
      </c>
    </row>
    <row r="181" spans="1:14" ht="27" x14ac:dyDescent="0.2">
      <c r="A181" s="2" t="s">
        <v>669</v>
      </c>
      <c r="B181" s="2" t="s">
        <v>512</v>
      </c>
      <c r="C181" s="2" t="s">
        <v>484</v>
      </c>
      <c r="D181" s="2" t="s">
        <v>564</v>
      </c>
      <c r="E181" s="2" t="s">
        <v>616</v>
      </c>
      <c r="F181" s="2">
        <v>2</v>
      </c>
      <c r="G181" s="2">
        <v>2</v>
      </c>
      <c r="H181" s="2">
        <v>3</v>
      </c>
      <c r="I181" s="2">
        <v>2</v>
      </c>
      <c r="J181">
        <f t="shared" si="9"/>
        <v>3</v>
      </c>
      <c r="K181">
        <v>4</v>
      </c>
      <c r="L181">
        <f t="shared" si="10"/>
        <v>12</v>
      </c>
      <c r="M181" t="str">
        <f t="shared" si="11"/>
        <v>R-179</v>
      </c>
      <c r="N181" t="str">
        <f>VLOOKUP(L181,Upute!$B$43:$D$46,3,TRUE)</f>
        <v>Umjeren</v>
      </c>
    </row>
    <row r="182" spans="1:14" x14ac:dyDescent="0.2">
      <c r="M182">
        <f t="shared" ref="M182:M183" si="12">A182</f>
        <v>0</v>
      </c>
    </row>
    <row r="183" spans="1:14" x14ac:dyDescent="0.2">
      <c r="M183">
        <f t="shared" si="12"/>
        <v>0</v>
      </c>
    </row>
  </sheetData>
  <autoFilter ref="B2:L127" xr:uid="{00000000-0009-0000-0000-000000000000}"/>
  <phoneticPr fontId="13" type="noConversion"/>
  <conditionalFormatting sqref="A3:N181">
    <cfRule type="expression" dxfId="8" priority="1">
      <formula>AND($L3&gt;12,$L3&lt;21)</formula>
    </cfRule>
    <cfRule type="expression" dxfId="7" priority="6">
      <formula>AND($L3&gt;0,$L3&lt;6)</formula>
    </cfRule>
    <cfRule type="expression" dxfId="6" priority="14">
      <formula>AND($L3&gt;5,$L3&lt;13)</formula>
    </cfRule>
  </conditionalFormatting>
  <conditionalFormatting sqref="L4:L11">
    <cfRule type="expression" dxfId="5" priority="10">
      <formula>AND($L4&gt;0,$L4&lt;6)</formula>
    </cfRule>
  </conditionalFormatting>
  <conditionalFormatting sqref="N4:N6">
    <cfRule type="expression" dxfId="4" priority="7">
      <formula>AND($L4&gt;0,$L4&lt;6)</formula>
    </cfRule>
  </conditionalFormatting>
  <conditionalFormatting sqref="N8:N181">
    <cfRule type="expression" dxfId="3" priority="2">
      <formula>AND($L8&gt;0,$L8&lt;6)</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048572"/>
  <sheetViews>
    <sheetView zoomScale="130" zoomScaleNormal="130" zoomScaleSheetLayoutView="90" workbookViewId="0">
      <pane ySplit="4" topLeftCell="A22" activePane="bottomLeft" state="frozen"/>
      <selection pane="bottomLeft" activeCell="F10" sqref="F10"/>
    </sheetView>
  </sheetViews>
  <sheetFormatPr baseColWidth="10" defaultColWidth="9.1640625" defaultRowHeight="15" x14ac:dyDescent="0.2"/>
  <cols>
    <col min="1" max="1" width="7.1640625" style="10" customWidth="1"/>
    <col min="2" max="2" width="53.33203125" style="10" customWidth="1"/>
    <col min="3" max="3" width="26" style="10" customWidth="1"/>
    <col min="4" max="4" width="51.6640625" style="10" customWidth="1"/>
    <col min="5" max="7" width="10.5" style="10" customWidth="1"/>
    <col min="8" max="8" width="13.83203125" style="10" customWidth="1"/>
    <col min="9" max="11" width="14.6640625" customWidth="1"/>
    <col min="12" max="12" width="73.5" customWidth="1"/>
    <col min="13" max="13" width="61.5" style="10" customWidth="1"/>
    <col min="14" max="16384" width="9.1640625" style="10"/>
  </cols>
  <sheetData>
    <row r="1" spans="1:13" x14ac:dyDescent="0.2">
      <c r="A1" s="11"/>
      <c r="B1" s="11"/>
      <c r="C1" s="11"/>
      <c r="D1" s="11"/>
      <c r="E1" s="11"/>
      <c r="F1" s="11"/>
      <c r="G1" s="11"/>
      <c r="H1" s="11"/>
      <c r="I1" s="12"/>
      <c r="J1" s="12"/>
      <c r="K1" s="12"/>
      <c r="L1" s="12"/>
    </row>
    <row r="2" spans="1:13" ht="23" customHeight="1" x14ac:dyDescent="0.2">
      <c r="A2" s="40" t="s">
        <v>207</v>
      </c>
      <c r="B2" s="41"/>
      <c r="C2" s="41"/>
      <c r="D2" s="41"/>
      <c r="E2" s="41"/>
      <c r="F2" s="41"/>
      <c r="G2" s="41"/>
      <c r="H2" s="41"/>
      <c r="I2" s="41"/>
      <c r="J2" s="41"/>
      <c r="K2" s="41"/>
      <c r="L2" s="41"/>
      <c r="M2" s="11"/>
    </row>
    <row r="3" spans="1:13" ht="18" customHeight="1" collapsed="1" x14ac:dyDescent="0.2">
      <c r="B3" s="37" t="s">
        <v>365</v>
      </c>
      <c r="C3" s="38"/>
      <c r="D3" s="38"/>
      <c r="E3" s="38"/>
      <c r="F3" s="38"/>
      <c r="G3" s="38"/>
      <c r="H3" s="38"/>
      <c r="I3" s="38"/>
      <c r="J3" s="38"/>
      <c r="K3" s="38"/>
      <c r="L3" s="39"/>
      <c r="M3" s="11"/>
    </row>
    <row r="4" spans="1:13" ht="45" x14ac:dyDescent="0.2">
      <c r="A4" s="13" t="s">
        <v>238</v>
      </c>
      <c r="B4" s="13" t="s">
        <v>189</v>
      </c>
      <c r="C4" s="13" t="s">
        <v>27</v>
      </c>
      <c r="D4" s="18" t="s">
        <v>235</v>
      </c>
      <c r="E4" s="19" t="s">
        <v>366</v>
      </c>
      <c r="F4" s="19" t="s">
        <v>366</v>
      </c>
      <c r="G4" s="19" t="s">
        <v>234</v>
      </c>
      <c r="H4" s="14" t="s">
        <v>190</v>
      </c>
      <c r="I4" s="15" t="s">
        <v>236</v>
      </c>
      <c r="J4" s="15" t="s">
        <v>367</v>
      </c>
      <c r="K4" s="15" t="s">
        <v>237</v>
      </c>
      <c r="L4" s="15" t="s">
        <v>191</v>
      </c>
      <c r="M4" s="11"/>
    </row>
    <row r="5" spans="1:13" ht="32" x14ac:dyDescent="0.2">
      <c r="A5" s="20" t="str">
        <f>VLOOKUP(B5,'IT rizici'!$B$3:$M$128,12,FALSE)</f>
        <v>R-030</v>
      </c>
      <c r="B5" s="21" t="s">
        <v>43</v>
      </c>
      <c r="C5" s="20" t="str">
        <f>'IT rizici'!C32</f>
        <v>Računala</v>
      </c>
      <c r="D5" s="16" t="s">
        <v>208</v>
      </c>
      <c r="E5" s="29">
        <f>VLOOKUP(B5,'IT rizici'!$B$3:$M$128,11,FALSE)</f>
        <v>16</v>
      </c>
      <c r="F5" s="30" t="str">
        <f>VLOOKUP(E5,Upute!$B$43:$D$46,3,TRUE)</f>
        <v>Visok</v>
      </c>
      <c r="G5" s="17" t="s">
        <v>411</v>
      </c>
      <c r="H5" s="17" t="s">
        <v>412</v>
      </c>
      <c r="I5" s="22" t="s">
        <v>209</v>
      </c>
      <c r="J5" s="22" t="s">
        <v>377</v>
      </c>
      <c r="K5" s="22" t="s">
        <v>410</v>
      </c>
      <c r="L5" s="23" t="s">
        <v>210</v>
      </c>
      <c r="M5"/>
    </row>
    <row r="6" spans="1:13" ht="32" x14ac:dyDescent="0.2">
      <c r="A6" s="20" t="str">
        <f>VLOOKUP(B6,'IT rizici'!$B$3:$M$200,12,FALSE)</f>
        <v>R-040</v>
      </c>
      <c r="B6" s="21" t="s">
        <v>202</v>
      </c>
      <c r="C6" s="20" t="s">
        <v>688</v>
      </c>
      <c r="D6" s="16" t="s">
        <v>690</v>
      </c>
      <c r="E6" s="29">
        <f>VLOOKUP(B6,'IT rizici'!$B$3:$M$128,11,FALSE)</f>
        <v>15</v>
      </c>
      <c r="F6" s="30" t="str">
        <f>VLOOKUP(E6,Upute!$B$43:$D$46,3,TRUE)</f>
        <v>Visok</v>
      </c>
      <c r="G6" s="17" t="s">
        <v>411</v>
      </c>
      <c r="H6" s="17" t="s">
        <v>417</v>
      </c>
      <c r="I6" s="22" t="s">
        <v>209</v>
      </c>
      <c r="J6" s="22" t="s">
        <v>377</v>
      </c>
      <c r="K6" s="22" t="s">
        <v>410</v>
      </c>
      <c r="L6" s="23" t="s">
        <v>692</v>
      </c>
      <c r="M6"/>
    </row>
    <row r="7" spans="1:13" ht="32" x14ac:dyDescent="0.2">
      <c r="A7" s="20" t="str">
        <f>VLOOKUP(B7,'IT rizici'!$B$3:$M$200,12,FALSE)</f>
        <v>R-041</v>
      </c>
      <c r="B7" s="21" t="s">
        <v>203</v>
      </c>
      <c r="C7" s="20" t="s">
        <v>689</v>
      </c>
      <c r="D7" s="16" t="s">
        <v>691</v>
      </c>
      <c r="E7" s="29">
        <f>VLOOKUP(B7,'IT rizici'!$B$3:$M$128,11,FALSE)</f>
        <v>16</v>
      </c>
      <c r="F7" s="30" t="str">
        <f>VLOOKUP(E7,Upute!$B$43:$D$46,3,TRUE)</f>
        <v>Visok</v>
      </c>
      <c r="G7" s="17" t="s">
        <v>411</v>
      </c>
      <c r="H7" s="17" t="s">
        <v>417</v>
      </c>
      <c r="I7" s="22" t="s">
        <v>209</v>
      </c>
      <c r="J7" s="22" t="s">
        <v>377</v>
      </c>
      <c r="K7" s="22" t="s">
        <v>410</v>
      </c>
      <c r="L7" s="23" t="s">
        <v>676</v>
      </c>
      <c r="M7"/>
    </row>
    <row r="8" spans="1:13" ht="43.5" customHeight="1" x14ac:dyDescent="0.2">
      <c r="A8" s="20" t="str">
        <f>VLOOKUP(B8,'IT rizici'!$B$3:$M$200,12,FALSE)</f>
        <v>R-042</v>
      </c>
      <c r="B8" s="21" t="s">
        <v>194</v>
      </c>
      <c r="C8" s="20" t="str">
        <f>VLOOKUP(B8,'IT rizici'!$B$3:$M$200,2,FALSE)</f>
        <v>Računala</v>
      </c>
      <c r="D8" s="16" t="s">
        <v>680</v>
      </c>
      <c r="E8" s="29">
        <f>VLOOKUP(B8,'IT rizici'!$B$3:$M$128,11,FALSE)</f>
        <v>20</v>
      </c>
      <c r="F8" s="30" t="str">
        <f>VLOOKUP(E8,Upute!$B$43:$D$46,3,TRUE)</f>
        <v>Visok</v>
      </c>
      <c r="G8" s="17" t="s">
        <v>411</v>
      </c>
      <c r="H8" s="17" t="s">
        <v>417</v>
      </c>
      <c r="I8" s="22" t="s">
        <v>209</v>
      </c>
      <c r="J8" s="22" t="s">
        <v>377</v>
      </c>
      <c r="K8" s="22" t="s">
        <v>410</v>
      </c>
      <c r="L8" s="23" t="s">
        <v>693</v>
      </c>
      <c r="M8"/>
    </row>
    <row r="9" spans="1:13" ht="64" x14ac:dyDescent="0.2">
      <c r="A9" s="20" t="str">
        <f>VLOOKUP(B9,'IT rizici'!$B$3:$M$200,12,FALSE)</f>
        <v>R-043</v>
      </c>
      <c r="B9" s="21" t="s">
        <v>61</v>
      </c>
      <c r="C9" s="20" t="str">
        <f>VLOOKUP(B9,'IT rizici'!$B$3:$M$200,2,FALSE)</f>
        <v>Računala i poslužitelji</v>
      </c>
      <c r="D9" s="16" t="s">
        <v>681</v>
      </c>
      <c r="E9" s="29">
        <f>VLOOKUP(B9,'IT rizici'!$B$3:$M$128,11,FALSE)</f>
        <v>15</v>
      </c>
      <c r="F9" s="30" t="str">
        <f>VLOOKUP(E9,Upute!$B$43:$D$46,3,TRUE)</f>
        <v>Visok</v>
      </c>
      <c r="G9" s="17" t="s">
        <v>411</v>
      </c>
      <c r="H9" s="17" t="s">
        <v>417</v>
      </c>
      <c r="I9" s="22" t="s">
        <v>209</v>
      </c>
      <c r="J9" s="22" t="s">
        <v>377</v>
      </c>
      <c r="K9" s="22" t="s">
        <v>410</v>
      </c>
      <c r="L9" s="23" t="s">
        <v>694</v>
      </c>
      <c r="M9"/>
    </row>
    <row r="10" spans="1:13" ht="64" x14ac:dyDescent="0.2">
      <c r="A10" s="20" t="str">
        <f>VLOOKUP(B10,'IT rizici'!$B$3:$M$200,12,FALSE)</f>
        <v>R-049</v>
      </c>
      <c r="B10" s="21" t="s">
        <v>672</v>
      </c>
      <c r="C10" s="20" t="str">
        <f>VLOOKUP(B10,'IT rizici'!$B$3:$M$200,2,FALSE)</f>
        <v>Računala i poslužitelji</v>
      </c>
      <c r="D10" s="16" t="s">
        <v>682</v>
      </c>
      <c r="E10" s="29">
        <f>VLOOKUP(B10,'IT rizici'!$B$3:$M$128,11,FALSE)</f>
        <v>16</v>
      </c>
      <c r="F10" s="30" t="str">
        <f>VLOOKUP(E10,Upute!$B$43:$D$46,3,TRUE)</f>
        <v>Visok</v>
      </c>
      <c r="G10" s="17" t="s">
        <v>411</v>
      </c>
      <c r="H10" s="17" t="s">
        <v>417</v>
      </c>
      <c r="I10" s="22" t="s">
        <v>209</v>
      </c>
      <c r="J10" s="22" t="s">
        <v>377</v>
      </c>
      <c r="K10" s="22" t="s">
        <v>410</v>
      </c>
      <c r="L10" s="23" t="s">
        <v>677</v>
      </c>
      <c r="M10"/>
    </row>
    <row r="11" spans="1:13" ht="48" x14ac:dyDescent="0.2">
      <c r="A11" s="20" t="str">
        <f>VLOOKUP(B11,'IT rizici'!$B$3:$M$128,12,FALSE)</f>
        <v>R-054</v>
      </c>
      <c r="B11" s="21" t="s">
        <v>233</v>
      </c>
      <c r="C11" s="20" t="s">
        <v>52</v>
      </c>
      <c r="D11" s="33" t="s">
        <v>212</v>
      </c>
      <c r="E11" s="29">
        <f>VLOOKUP(B11,'IT rizici'!$B$3:$M$128,11,FALSE)</f>
        <v>15</v>
      </c>
      <c r="F11" s="30" t="str">
        <f>VLOOKUP(E11,Upute!$B$43:$D$46,3,TRUE)</f>
        <v>Visok</v>
      </c>
      <c r="G11" s="17" t="s">
        <v>411</v>
      </c>
      <c r="H11" s="17" t="s">
        <v>417</v>
      </c>
      <c r="I11" s="22" t="s">
        <v>209</v>
      </c>
      <c r="J11" s="22" t="s">
        <v>377</v>
      </c>
      <c r="K11" s="22" t="s">
        <v>410</v>
      </c>
      <c r="L11" s="23" t="s">
        <v>418</v>
      </c>
      <c r="M11"/>
    </row>
    <row r="12" spans="1:13" ht="32" x14ac:dyDescent="0.2">
      <c r="A12" s="20" t="str">
        <f>VLOOKUP(B12,'IT rizici'!$B$3:$M$200,12,FALSE)</f>
        <v>R-060</v>
      </c>
      <c r="B12" s="21" t="s">
        <v>76</v>
      </c>
      <c r="C12" s="20" t="str">
        <f>VLOOKUP(B12,'IT rizici'!$B$3:$M$200,2,FALSE)</f>
        <v>Računala i poslužitelji</v>
      </c>
      <c r="D12" s="16" t="s">
        <v>683</v>
      </c>
      <c r="E12" s="29">
        <f>VLOOKUP(B12,'IT rizici'!$B$3:$M$128,11,FALSE)</f>
        <v>15</v>
      </c>
      <c r="F12" s="30" t="str">
        <f>VLOOKUP(E12,Upute!$B$43:$D$46,3,TRUE)</f>
        <v>Visok</v>
      </c>
      <c r="G12" s="17" t="s">
        <v>411</v>
      </c>
      <c r="H12" s="17" t="s">
        <v>417</v>
      </c>
      <c r="I12" s="22" t="s">
        <v>209</v>
      </c>
      <c r="J12" s="22" t="s">
        <v>377</v>
      </c>
      <c r="K12" s="22" t="s">
        <v>410</v>
      </c>
      <c r="L12" s="23" t="s">
        <v>678</v>
      </c>
    </row>
    <row r="13" spans="1:13" ht="75" x14ac:dyDescent="0.2">
      <c r="A13" s="20" t="str">
        <f>VLOOKUP(B13,'IT rizici'!$B$3:$M$200,12,FALSE)</f>
        <v>R-062</v>
      </c>
      <c r="B13" s="21" t="s">
        <v>197</v>
      </c>
      <c r="C13" s="20" t="str">
        <f>VLOOKUP(B13,'IT rizici'!$B$3:$M$200,2,FALSE)</f>
        <v>Pisači</v>
      </c>
      <c r="D13" s="16" t="s">
        <v>684</v>
      </c>
      <c r="E13" s="29">
        <f>VLOOKUP(B13,'IT rizici'!$B$3:$M$128,11,FALSE)</f>
        <v>15</v>
      </c>
      <c r="F13" s="30" t="str">
        <f>VLOOKUP(E13,Upute!$B$43:$D$46,3,TRUE)</f>
        <v>Visok</v>
      </c>
      <c r="G13" s="17" t="s">
        <v>411</v>
      </c>
      <c r="H13" s="17" t="s">
        <v>417</v>
      </c>
      <c r="I13" s="22" t="s">
        <v>209</v>
      </c>
      <c r="J13" s="22" t="s">
        <v>377</v>
      </c>
      <c r="K13" s="22" t="s">
        <v>410</v>
      </c>
      <c r="L13" s="23" t="s">
        <v>695</v>
      </c>
      <c r="M13"/>
    </row>
    <row r="14" spans="1:13" ht="32" x14ac:dyDescent="0.2">
      <c r="A14" s="20" t="str">
        <f>VLOOKUP(B14,'IT rizici'!$B$3:$M$128,12,FALSE)</f>
        <v>R-066</v>
      </c>
      <c r="B14" s="21" t="s">
        <v>80</v>
      </c>
      <c r="C14" s="20" t="s">
        <v>52</v>
      </c>
      <c r="D14" s="33" t="s">
        <v>212</v>
      </c>
      <c r="E14" s="29">
        <f>VLOOKUP(B14,'IT rizici'!$B$3:$M$128,11,FALSE)</f>
        <v>15</v>
      </c>
      <c r="F14" s="30" t="str">
        <f>VLOOKUP(E14,Upute!$B$43:$D$46,3,TRUE)</f>
        <v>Visok</v>
      </c>
      <c r="G14" s="17" t="s">
        <v>411</v>
      </c>
      <c r="H14" s="17" t="s">
        <v>415</v>
      </c>
      <c r="I14" s="22" t="s">
        <v>209</v>
      </c>
      <c r="J14" s="22" t="s">
        <v>377</v>
      </c>
      <c r="K14" s="22" t="s">
        <v>410</v>
      </c>
      <c r="L14" s="23" t="s">
        <v>419</v>
      </c>
      <c r="M14"/>
    </row>
    <row r="15" spans="1:13" ht="32" x14ac:dyDescent="0.2">
      <c r="A15" s="20" t="str">
        <f>VLOOKUP(B15,'IT rizici'!$B$3:$M$128,12,FALSE)</f>
        <v>R-067</v>
      </c>
      <c r="B15" s="21" t="s">
        <v>82</v>
      </c>
      <c r="C15" s="20" t="s">
        <v>52</v>
      </c>
      <c r="D15" s="33" t="s">
        <v>212</v>
      </c>
      <c r="E15" s="29">
        <f>VLOOKUP(B15,'IT rizici'!$B$3:$M$128,11,FALSE)</f>
        <v>15</v>
      </c>
      <c r="F15" s="30" t="str">
        <f>VLOOKUP(E15,Upute!$B$43:$D$46,3,TRUE)</f>
        <v>Visok</v>
      </c>
      <c r="G15" s="17" t="s">
        <v>411</v>
      </c>
      <c r="H15" s="17" t="s">
        <v>415</v>
      </c>
      <c r="I15" s="22" t="s">
        <v>209</v>
      </c>
      <c r="J15" s="22" t="s">
        <v>377</v>
      </c>
      <c r="K15" s="22" t="s">
        <v>410</v>
      </c>
      <c r="L15" s="23" t="s">
        <v>420</v>
      </c>
      <c r="M15"/>
    </row>
    <row r="16" spans="1:13" ht="48" x14ac:dyDescent="0.2">
      <c r="A16" s="20" t="str">
        <f>VLOOKUP(B16,'IT rizici'!$B$3:$M$128,12,FALSE)</f>
        <v>R-078</v>
      </c>
      <c r="B16" s="21" t="s">
        <v>95</v>
      </c>
      <c r="C16" s="20" t="s">
        <v>34</v>
      </c>
      <c r="D16" s="33" t="s">
        <v>212</v>
      </c>
      <c r="E16" s="29">
        <f>VLOOKUP(B16,'IT rizici'!$B$3:$M$128,11,FALSE)</f>
        <v>18</v>
      </c>
      <c r="F16" s="30" t="str">
        <f>VLOOKUP(E16,Upute!$B$43:$D$46,3,TRUE)</f>
        <v>Visok</v>
      </c>
      <c r="G16" s="17" t="s">
        <v>411</v>
      </c>
      <c r="H16" s="17" t="s">
        <v>415</v>
      </c>
      <c r="I16" s="22" t="s">
        <v>209</v>
      </c>
      <c r="J16" s="22" t="s">
        <v>377</v>
      </c>
      <c r="K16" s="22" t="s">
        <v>410</v>
      </c>
      <c r="L16" s="23" t="s">
        <v>416</v>
      </c>
      <c r="M16"/>
    </row>
    <row r="17" spans="1:13" ht="48" x14ac:dyDescent="0.2">
      <c r="A17" s="20" t="str">
        <f>VLOOKUP(B17,'IT rizici'!$B$3:$M$200,12,FALSE)</f>
        <v>R-079</v>
      </c>
      <c r="B17" s="21" t="s">
        <v>97</v>
      </c>
      <c r="C17" s="20" t="str">
        <f>VLOOKUP(B17,'IT rizici'!$B$3:$M$200,2,FALSE)</f>
        <v>Aplikativni softver</v>
      </c>
      <c r="D17" s="16" t="s">
        <v>685</v>
      </c>
      <c r="E17" s="29">
        <f>VLOOKUP(B17,'IT rizici'!$B$3:$M$128,11,FALSE)</f>
        <v>15</v>
      </c>
      <c r="F17" s="30" t="str">
        <f>VLOOKUP(E17,Upute!$B$43:$D$46,3,TRUE)</f>
        <v>Visok</v>
      </c>
      <c r="G17" s="17" t="s">
        <v>411</v>
      </c>
      <c r="H17" s="17" t="s">
        <v>417</v>
      </c>
      <c r="I17" s="22" t="s">
        <v>209</v>
      </c>
      <c r="J17" s="22" t="s">
        <v>377</v>
      </c>
      <c r="K17" s="22" t="s">
        <v>410</v>
      </c>
      <c r="L17" s="23" t="s">
        <v>696</v>
      </c>
      <c r="M17"/>
    </row>
    <row r="18" spans="1:13" ht="48" x14ac:dyDescent="0.2">
      <c r="A18" s="20" t="str">
        <f>VLOOKUP(B18,'IT rizici'!$B$3:$M$200,12,FALSE)</f>
        <v>R-080</v>
      </c>
      <c r="B18" s="21" t="s">
        <v>673</v>
      </c>
      <c r="C18" s="20" t="str">
        <f>VLOOKUP(B18,'IT rizici'!$B$3:$M$200,2,FALSE)</f>
        <v>Vanjski dobavljač usluga</v>
      </c>
      <c r="D18" s="16" t="s">
        <v>686</v>
      </c>
      <c r="E18" s="29">
        <f>VLOOKUP(B18,'IT rizici'!$B$3:$M$128,11,FALSE)</f>
        <v>20</v>
      </c>
      <c r="F18" s="30" t="str">
        <f>VLOOKUP(E18,Upute!$B$43:$D$46,3,TRUE)</f>
        <v>Visok</v>
      </c>
      <c r="G18" s="17" t="s">
        <v>411</v>
      </c>
      <c r="H18" s="17" t="s">
        <v>417</v>
      </c>
      <c r="I18" s="22" t="s">
        <v>209</v>
      </c>
      <c r="J18" s="22" t="s">
        <v>377</v>
      </c>
      <c r="K18" s="22" t="s">
        <v>410</v>
      </c>
      <c r="L18" s="23" t="s">
        <v>697</v>
      </c>
      <c r="M18"/>
    </row>
    <row r="19" spans="1:13" ht="48" x14ac:dyDescent="0.2">
      <c r="A19" s="20" t="str">
        <f>VLOOKUP(B19,'IT rizici'!$B$3:$M$128,12,FALSE)</f>
        <v>R-086</v>
      </c>
      <c r="B19" s="21" t="s">
        <v>110</v>
      </c>
      <c r="C19" s="20" t="s">
        <v>36</v>
      </c>
      <c r="D19" s="32" t="s">
        <v>674</v>
      </c>
      <c r="E19" s="29">
        <f>VLOOKUP(B19,'IT rizici'!$B$3:$M$128,11,FALSE)</f>
        <v>18</v>
      </c>
      <c r="F19" s="30" t="str">
        <f>VLOOKUP(E19,Upute!$B$43:$D$46,3,TRUE)</f>
        <v>Visok</v>
      </c>
      <c r="G19" s="17" t="s">
        <v>411</v>
      </c>
      <c r="H19" s="17" t="s">
        <v>413</v>
      </c>
      <c r="I19" s="22" t="s">
        <v>209</v>
      </c>
      <c r="J19" s="22" t="s">
        <v>377</v>
      </c>
      <c r="K19" s="22" t="s">
        <v>410</v>
      </c>
      <c r="L19" s="23" t="s">
        <v>675</v>
      </c>
      <c r="M19"/>
    </row>
    <row r="20" spans="1:13" ht="45" x14ac:dyDescent="0.2">
      <c r="A20" s="20" t="str">
        <f>VLOOKUP(B20,'IT rizici'!$B$3:$M$200,12,FALSE)</f>
        <v>R-088</v>
      </c>
      <c r="B20" s="21" t="s">
        <v>116</v>
      </c>
      <c r="C20" s="20" t="str">
        <f>VLOOKUP(B20,'IT rizici'!$B$3:$M$200,2,FALSE)</f>
        <v>Komunikacijska oprema</v>
      </c>
      <c r="D20" s="16" t="s">
        <v>687</v>
      </c>
      <c r="E20" s="29">
        <f>VLOOKUP(B20,'IT rizici'!$B$3:$M$128,11,FALSE)</f>
        <v>16</v>
      </c>
      <c r="F20" s="30" t="str">
        <f>VLOOKUP(E20,Upute!$B$43:$D$46,3,TRUE)</f>
        <v>Visok</v>
      </c>
      <c r="G20" s="17" t="s">
        <v>411</v>
      </c>
      <c r="H20" s="17" t="s">
        <v>417</v>
      </c>
      <c r="I20" s="22" t="s">
        <v>209</v>
      </c>
      <c r="J20" s="22" t="s">
        <v>377</v>
      </c>
      <c r="K20" s="22" t="s">
        <v>410</v>
      </c>
      <c r="L20" s="23" t="s">
        <v>698</v>
      </c>
      <c r="M20"/>
    </row>
    <row r="21" spans="1:13" ht="32" x14ac:dyDescent="0.2">
      <c r="A21" s="20" t="str">
        <f>VLOOKUP(B21,'IT rizici'!$B$3:$M$128,12,FALSE)</f>
        <v>R-089</v>
      </c>
      <c r="B21" s="21" t="s">
        <v>118</v>
      </c>
      <c r="C21" s="20" t="s">
        <v>36</v>
      </c>
      <c r="D21" s="16" t="s">
        <v>211</v>
      </c>
      <c r="E21" s="29">
        <f>VLOOKUP(B21,'IT rizici'!$B$3:$M$128,11,FALSE)</f>
        <v>15</v>
      </c>
      <c r="F21" s="30" t="str">
        <f>VLOOKUP(E21,Upute!$B$43:$D$46,3,TRUE)</f>
        <v>Visok</v>
      </c>
      <c r="G21" s="17" t="s">
        <v>411</v>
      </c>
      <c r="H21" s="17" t="s">
        <v>413</v>
      </c>
      <c r="I21" s="22" t="s">
        <v>209</v>
      </c>
      <c r="J21" s="22" t="s">
        <v>377</v>
      </c>
      <c r="K21" s="22" t="s">
        <v>410</v>
      </c>
      <c r="L21" s="23" t="s">
        <v>414</v>
      </c>
      <c r="M21"/>
    </row>
    <row r="22" spans="1:13" ht="210" x14ac:dyDescent="0.2">
      <c r="A22" s="20" t="str">
        <f>VLOOKUP(B22,'IT rizici'!$B$3:$M$128,12,FALSE)</f>
        <v>R-126</v>
      </c>
      <c r="B22" s="21" t="s">
        <v>215</v>
      </c>
      <c r="C22" s="20" t="s">
        <v>213</v>
      </c>
      <c r="D22" s="16" t="s">
        <v>422</v>
      </c>
      <c r="E22" s="29">
        <f>VLOOKUP(B22,'IT rizici'!$B$3:$M$128,11,FALSE)</f>
        <v>16</v>
      </c>
      <c r="F22" s="30" t="str">
        <f>VLOOKUP(E22,Upute!$B$43:$D$46,3,TRUE)</f>
        <v>Visok</v>
      </c>
      <c r="G22" s="17" t="s">
        <v>411</v>
      </c>
      <c r="H22" s="17" t="s">
        <v>421</v>
      </c>
      <c r="I22" s="22" t="s">
        <v>209</v>
      </c>
      <c r="J22" s="22" t="s">
        <v>377</v>
      </c>
      <c r="K22" s="22" t="s">
        <v>410</v>
      </c>
      <c r="L22" s="23" t="s">
        <v>679</v>
      </c>
      <c r="M22"/>
    </row>
    <row r="203069" spans="9:9" x14ac:dyDescent="0.2">
      <c r="I203069" s="31"/>
    </row>
    <row r="1048572" spans="5:5" x14ac:dyDescent="0.2">
      <c r="E1048572" s="29"/>
    </row>
  </sheetData>
  <sortState xmlns:xlrd2="http://schemas.microsoft.com/office/spreadsheetml/2017/richdata2" ref="A5:L22">
    <sortCondition ref="A5:A22"/>
  </sortState>
  <mergeCells count="2">
    <mergeCell ref="B3:L3"/>
    <mergeCell ref="A2:L2"/>
  </mergeCells>
  <conditionalFormatting sqref="F5:F22">
    <cfRule type="expression" dxfId="2" priority="10">
      <formula>AND($L5&gt;12,$L5&lt;21)</formula>
    </cfRule>
    <cfRule type="expression" dxfId="1" priority="11">
      <formula>AND($L5&gt;0,$L5&lt;6)</formula>
    </cfRule>
    <cfRule type="expression" dxfId="0" priority="13">
      <formula>AND($L5&gt;5,$L5&lt;13)</formula>
    </cfRule>
  </conditionalFormatting>
  <pageMargins left="0.7" right="0.7" top="0.75" bottom="0.75" header="0.3" footer="0.3"/>
  <pageSetup paperSize="9" scale="60" fitToHeight="0" orientation="landscape" r:id="rId1"/>
  <colBreaks count="1" manualBreakCount="1">
    <brk id="12" max="3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6"/>
  <sheetViews>
    <sheetView showGridLines="0" tabSelected="1" topLeftCell="A12" zoomScale="120" zoomScaleNormal="120" workbookViewId="0">
      <selection activeCell="B9" sqref="B9"/>
    </sheetView>
  </sheetViews>
  <sheetFormatPr baseColWidth="10" defaultColWidth="8.83203125" defaultRowHeight="15" x14ac:dyDescent="0.2"/>
  <cols>
    <col min="2" max="2" width="16.1640625" bestFit="1" customWidth="1"/>
    <col min="3" max="3" width="13.33203125" bestFit="1" customWidth="1"/>
  </cols>
  <sheetData>
    <row r="1" spans="1:14" x14ac:dyDescent="0.2">
      <c r="B1" t="s">
        <v>176</v>
      </c>
    </row>
    <row r="2" spans="1:14" x14ac:dyDescent="0.2">
      <c r="B2" t="s">
        <v>186</v>
      </c>
      <c r="C2" t="s">
        <v>187</v>
      </c>
      <c r="D2" t="s">
        <v>188</v>
      </c>
    </row>
    <row r="3" spans="1:14" ht="105" customHeight="1" x14ac:dyDescent="0.2">
      <c r="A3" t="s">
        <v>1</v>
      </c>
      <c r="B3" s="9" t="s">
        <v>177</v>
      </c>
      <c r="C3" s="9" t="s">
        <v>180</v>
      </c>
      <c r="D3" s="42" t="s">
        <v>183</v>
      </c>
      <c r="E3" s="42"/>
      <c r="F3" s="42"/>
      <c r="G3" s="42"/>
      <c r="H3" s="42"/>
      <c r="I3" s="42"/>
      <c r="J3" s="42"/>
      <c r="K3" s="42"/>
      <c r="L3" s="42"/>
      <c r="M3" s="42"/>
      <c r="N3" s="42"/>
    </row>
    <row r="4" spans="1:14" s="7" customFormat="1" ht="63" customHeight="1" x14ac:dyDescent="0.2">
      <c r="A4" s="7" t="s">
        <v>2</v>
      </c>
      <c r="B4" s="9" t="s">
        <v>178</v>
      </c>
      <c r="C4" s="9" t="s">
        <v>181</v>
      </c>
      <c r="D4" s="42" t="s">
        <v>184</v>
      </c>
      <c r="E4" s="43"/>
      <c r="F4" s="43"/>
      <c r="G4" s="43"/>
      <c r="H4" s="43"/>
      <c r="I4" s="43"/>
      <c r="J4" s="43"/>
      <c r="K4" s="43"/>
      <c r="L4" s="43"/>
      <c r="M4" s="43"/>
      <c r="N4" s="43"/>
    </row>
    <row r="5" spans="1:14" ht="62.25" customHeight="1" x14ac:dyDescent="0.2">
      <c r="A5" t="s">
        <v>3</v>
      </c>
      <c r="B5" s="9" t="s">
        <v>179</v>
      </c>
      <c r="C5" s="9" t="s">
        <v>182</v>
      </c>
      <c r="D5" s="42" t="s">
        <v>185</v>
      </c>
      <c r="E5" s="43"/>
      <c r="F5" s="43"/>
      <c r="G5" s="43"/>
      <c r="H5" s="43"/>
      <c r="I5" s="43"/>
      <c r="J5" s="43"/>
      <c r="K5" s="43"/>
      <c r="L5" s="43"/>
      <c r="M5" s="43"/>
      <c r="N5" s="43"/>
    </row>
    <row r="6" spans="1:14" x14ac:dyDescent="0.2">
      <c r="B6" s="7"/>
      <c r="C6" s="7"/>
    </row>
    <row r="7" spans="1:14" ht="34" customHeight="1" x14ac:dyDescent="0.2">
      <c r="A7" t="s">
        <v>4</v>
      </c>
      <c r="B7" s="8" t="s">
        <v>700</v>
      </c>
      <c r="C7" s="8" t="s">
        <v>701</v>
      </c>
      <c r="D7" s="42" t="s">
        <v>702</v>
      </c>
      <c r="E7" s="42"/>
      <c r="F7" s="42"/>
      <c r="G7" s="42"/>
      <c r="H7" s="42"/>
      <c r="I7" s="42"/>
      <c r="J7" s="42"/>
      <c r="K7" s="42"/>
      <c r="L7" s="42"/>
      <c r="M7" s="42"/>
      <c r="N7" s="42"/>
    </row>
    <row r="8" spans="1:14" x14ac:dyDescent="0.2">
      <c r="B8" s="7"/>
      <c r="C8" s="7"/>
    </row>
    <row r="9" spans="1:14" x14ac:dyDescent="0.2">
      <c r="B9" s="7"/>
      <c r="C9" s="7"/>
    </row>
    <row r="10" spans="1:14" x14ac:dyDescent="0.2">
      <c r="B10" s="26" t="s">
        <v>402</v>
      </c>
      <c r="C10" s="7"/>
    </row>
    <row r="18" spans="1:4" x14ac:dyDescent="0.2">
      <c r="A18">
        <v>1</v>
      </c>
      <c r="B18" s="24" t="s">
        <v>391</v>
      </c>
    </row>
    <row r="19" spans="1:4" x14ac:dyDescent="0.2">
      <c r="B19" s="24" t="s">
        <v>368</v>
      </c>
      <c r="C19" s="24" t="s">
        <v>369</v>
      </c>
      <c r="D19" s="24" t="s">
        <v>370</v>
      </c>
    </row>
    <row r="20" spans="1:4" x14ac:dyDescent="0.2">
      <c r="B20" s="25" t="s">
        <v>371</v>
      </c>
      <c r="C20" t="s">
        <v>372</v>
      </c>
      <c r="D20" t="s">
        <v>373</v>
      </c>
    </row>
    <row r="21" spans="1:4" x14ac:dyDescent="0.2">
      <c r="B21" s="25" t="s">
        <v>374</v>
      </c>
      <c r="C21" t="s">
        <v>375</v>
      </c>
      <c r="D21" t="s">
        <v>376</v>
      </c>
    </row>
    <row r="22" spans="1:4" x14ac:dyDescent="0.2">
      <c r="B22" s="25" t="s">
        <v>377</v>
      </c>
      <c r="C22" t="s">
        <v>378</v>
      </c>
      <c r="D22" t="s">
        <v>379</v>
      </c>
    </row>
    <row r="23" spans="1:4" x14ac:dyDescent="0.2">
      <c r="B23" s="25" t="s">
        <v>380</v>
      </c>
      <c r="C23" t="s">
        <v>381</v>
      </c>
      <c r="D23" t="s">
        <v>382</v>
      </c>
    </row>
    <row r="26" spans="1:4" x14ac:dyDescent="0.2">
      <c r="A26">
        <v>2</v>
      </c>
      <c r="B26" s="24" t="s">
        <v>392</v>
      </c>
    </row>
    <row r="27" spans="1:4" x14ac:dyDescent="0.2">
      <c r="B27" s="24" t="s">
        <v>368</v>
      </c>
      <c r="C27" s="24" t="s">
        <v>369</v>
      </c>
      <c r="D27" s="24" t="s">
        <v>383</v>
      </c>
    </row>
    <row r="28" spans="1:4" x14ac:dyDescent="0.2">
      <c r="B28" s="25" t="s">
        <v>377</v>
      </c>
      <c r="C28" t="s">
        <v>384</v>
      </c>
      <c r="D28" t="s">
        <v>385</v>
      </c>
    </row>
    <row r="29" spans="1:4" x14ac:dyDescent="0.2">
      <c r="B29" s="25" t="s">
        <v>380</v>
      </c>
      <c r="C29" t="s">
        <v>386</v>
      </c>
      <c r="D29" t="s">
        <v>387</v>
      </c>
    </row>
    <row r="30" spans="1:4" x14ac:dyDescent="0.2">
      <c r="B30" s="25" t="s">
        <v>388</v>
      </c>
      <c r="C30" t="s">
        <v>389</v>
      </c>
      <c r="D30" t="s">
        <v>390</v>
      </c>
    </row>
    <row r="34" spans="2:7" x14ac:dyDescent="0.2">
      <c r="B34" s="24" t="s">
        <v>393</v>
      </c>
      <c r="C34" s="24" t="s">
        <v>394</v>
      </c>
      <c r="D34" s="24" t="s">
        <v>405</v>
      </c>
    </row>
    <row r="35" spans="2:7" x14ac:dyDescent="0.2">
      <c r="B35">
        <v>1</v>
      </c>
      <c r="C35" t="s">
        <v>395</v>
      </c>
      <c r="D35" t="s">
        <v>406</v>
      </c>
    </row>
    <row r="36" spans="2:7" x14ac:dyDescent="0.2">
      <c r="B36">
        <v>2</v>
      </c>
      <c r="C36" t="s">
        <v>396</v>
      </c>
      <c r="D36" t="s">
        <v>407</v>
      </c>
    </row>
    <row r="37" spans="2:7" x14ac:dyDescent="0.2">
      <c r="B37">
        <v>3</v>
      </c>
      <c r="C37" t="s">
        <v>397</v>
      </c>
      <c r="D37" t="s">
        <v>377</v>
      </c>
    </row>
    <row r="38" spans="2:7" x14ac:dyDescent="0.2">
      <c r="B38">
        <v>4</v>
      </c>
      <c r="C38" t="s">
        <v>398</v>
      </c>
      <c r="D38" t="s">
        <v>408</v>
      </c>
    </row>
    <row r="39" spans="2:7" x14ac:dyDescent="0.2">
      <c r="B39">
        <v>5</v>
      </c>
      <c r="C39" t="s">
        <v>399</v>
      </c>
      <c r="D39" t="s">
        <v>409</v>
      </c>
    </row>
    <row r="42" spans="2:7" x14ac:dyDescent="0.2">
      <c r="B42" s="24" t="s">
        <v>400</v>
      </c>
      <c r="D42" s="24" t="s">
        <v>401</v>
      </c>
    </row>
    <row r="43" spans="2:7" x14ac:dyDescent="0.2">
      <c r="B43">
        <v>1</v>
      </c>
      <c r="C43">
        <v>5</v>
      </c>
      <c r="D43" t="s">
        <v>380</v>
      </c>
      <c r="E43">
        <v>7</v>
      </c>
      <c r="F43">
        <f>COUNTIFS($B$43:$B$46,"&lt;="&amp;E43,$C$43:$C$46,"&gt;="&amp;E43)</f>
        <v>1</v>
      </c>
      <c r="G43" t="str">
        <f>VLOOKUP(E43,$B$43:$D$46,3,TRUE)</f>
        <v>Umjeren</v>
      </c>
    </row>
    <row r="44" spans="2:7" x14ac:dyDescent="0.2">
      <c r="B44">
        <v>6</v>
      </c>
      <c r="C44">
        <v>12</v>
      </c>
      <c r="D44" t="s">
        <v>377</v>
      </c>
      <c r="E44">
        <v>6</v>
      </c>
      <c r="F44">
        <f>COUNTIFS($B$43:$B$46,"&lt;="&amp;E44,$C$43:$C$46,"&gt;="&amp;E44)</f>
        <v>1</v>
      </c>
      <c r="G44" t="str">
        <f>VLOOKUP(E44,$B$43:$D$46,3,TRUE)</f>
        <v>Umjeren</v>
      </c>
    </row>
    <row r="45" spans="2:7" x14ac:dyDescent="0.2">
      <c r="B45">
        <v>13</v>
      </c>
      <c r="C45">
        <v>20</v>
      </c>
      <c r="D45" t="s">
        <v>374</v>
      </c>
      <c r="E45">
        <v>5</v>
      </c>
      <c r="F45">
        <f>COUNTIFS($B$43:$B$46,"&lt;="&amp;E45,$C$43:$C$46,"&gt;="&amp;E45)</f>
        <v>1</v>
      </c>
      <c r="G45" t="str">
        <f>VLOOKUP(E45,$B$43:$D$46,3,TRUE)</f>
        <v>Nizak</v>
      </c>
    </row>
    <row r="46" spans="2:7" x14ac:dyDescent="0.2">
      <c r="B46">
        <v>21</v>
      </c>
      <c r="C46">
        <v>25</v>
      </c>
      <c r="D46" t="s">
        <v>371</v>
      </c>
      <c r="E46">
        <v>22</v>
      </c>
      <c r="F46">
        <f>COUNTIFS($B$43:$B$46,"&lt;="&amp;E46,$C$43:$C$46,"&gt;="&amp;E46)</f>
        <v>1</v>
      </c>
      <c r="G46" t="str">
        <f>VLOOKUP(E46,$B$43:$D$46,3,TRUE)</f>
        <v>Ekstreman</v>
      </c>
    </row>
  </sheetData>
  <mergeCells count="4">
    <mergeCell ref="D3:N3"/>
    <mergeCell ref="D4:N4"/>
    <mergeCell ref="D5:N5"/>
    <mergeCell ref="D7:N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IT rizici</vt:lpstr>
      <vt:lpstr>Plan obrade rizika</vt:lpstr>
      <vt:lpstr>Upute</vt:lpstr>
      <vt:lpstr>'Plan obrade rizika'!Print_Area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daniel.bara@bccservices.com</dc:creator>
  <cp:lastModifiedBy>Daniel Bara</cp:lastModifiedBy>
  <cp:lastPrinted>2019-05-02T07:25:40Z</cp:lastPrinted>
  <dcterms:created xsi:type="dcterms:W3CDTF">2015-02-16T13:39:46Z</dcterms:created>
  <dcterms:modified xsi:type="dcterms:W3CDTF">2025-09-08T12:10:32Z</dcterms:modified>
</cp:coreProperties>
</file>